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S67" i="1" l="1"/>
  <c r="Q67" i="1"/>
  <c r="J10" i="1" l="1"/>
  <c r="M10" i="1"/>
  <c r="D31" i="1" l="1"/>
  <c r="E31" i="1"/>
  <c r="F31" i="1"/>
  <c r="G31" i="1"/>
  <c r="H31" i="1"/>
  <c r="I31" i="1"/>
  <c r="J31" i="1"/>
  <c r="K31" i="1"/>
  <c r="L31" i="1"/>
  <c r="C62" i="1"/>
  <c r="C65" i="1"/>
  <c r="C66" i="1" l="1"/>
  <c r="T67" i="1"/>
  <c r="N63" i="1"/>
  <c r="J63" i="1"/>
  <c r="K63" i="1" s="1"/>
  <c r="N15" i="1"/>
  <c r="N16" i="1"/>
  <c r="N17" i="1"/>
  <c r="N18" i="1"/>
  <c r="N19" i="1"/>
  <c r="N20" i="1"/>
  <c r="N21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10" i="1"/>
  <c r="N14" i="1"/>
  <c r="N32" i="1"/>
  <c r="M51" i="1"/>
  <c r="M52" i="1"/>
  <c r="M53" i="1"/>
  <c r="M54" i="1"/>
  <c r="M55" i="1"/>
  <c r="M56" i="1"/>
  <c r="M57" i="1"/>
  <c r="M58" i="1"/>
  <c r="M59" i="1"/>
  <c r="M60" i="1"/>
  <c r="N51" i="1"/>
  <c r="N52" i="1"/>
  <c r="N53" i="1"/>
  <c r="N54" i="1"/>
  <c r="N55" i="1"/>
  <c r="N56" i="1"/>
  <c r="N57" i="1"/>
  <c r="N58" i="1"/>
  <c r="N59" i="1"/>
  <c r="N60" i="1"/>
  <c r="N50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1" i="1"/>
  <c r="L52" i="1"/>
  <c r="L53" i="1"/>
  <c r="L54" i="1"/>
  <c r="L55" i="1"/>
  <c r="L56" i="1"/>
  <c r="L57" i="1"/>
  <c r="L58" i="1"/>
  <c r="L59" i="1"/>
  <c r="L60" i="1"/>
  <c r="L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1" i="1"/>
  <c r="K52" i="1"/>
  <c r="K53" i="1"/>
  <c r="K54" i="1"/>
  <c r="K55" i="1"/>
  <c r="K56" i="1"/>
  <c r="K57" i="1"/>
  <c r="K58" i="1"/>
  <c r="K59" i="1"/>
  <c r="K60" i="1"/>
  <c r="K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K50" i="1" s="1"/>
  <c r="J51" i="1"/>
  <c r="J52" i="1"/>
  <c r="J53" i="1"/>
  <c r="J54" i="1"/>
  <c r="J55" i="1"/>
  <c r="J56" i="1"/>
  <c r="J57" i="1"/>
  <c r="J58" i="1"/>
  <c r="J59" i="1"/>
  <c r="J60" i="1"/>
  <c r="J32" i="1"/>
  <c r="D61" i="1"/>
  <c r="E61" i="1"/>
  <c r="F61" i="1"/>
  <c r="F62" i="1" s="1"/>
  <c r="F65" i="1" s="1"/>
  <c r="G61" i="1"/>
  <c r="H61" i="1"/>
  <c r="I61" i="1"/>
  <c r="I62" i="1" s="1"/>
  <c r="I65" i="1" s="1"/>
  <c r="C61" i="1"/>
  <c r="J27" i="1"/>
  <c r="K27" i="1"/>
  <c r="N27" i="1"/>
  <c r="E62" i="1"/>
  <c r="E65" i="1" s="1"/>
  <c r="K14" i="1"/>
  <c r="K22" i="1"/>
  <c r="J11" i="1"/>
  <c r="J12" i="1"/>
  <c r="J13" i="1"/>
  <c r="K13" i="1" s="1"/>
  <c r="J14" i="1"/>
  <c r="J15" i="1"/>
  <c r="J16" i="1"/>
  <c r="K16" i="1" s="1"/>
  <c r="J17" i="1"/>
  <c r="K17" i="1" s="1"/>
  <c r="J18" i="1"/>
  <c r="K18" i="1" s="1"/>
  <c r="J19" i="1"/>
  <c r="J20" i="1"/>
  <c r="K20" i="1" s="1"/>
  <c r="J21" i="1"/>
  <c r="K21" i="1" s="1"/>
  <c r="J22" i="1"/>
  <c r="J23" i="1"/>
  <c r="J24" i="1"/>
  <c r="K24" i="1" s="1"/>
  <c r="J25" i="1"/>
  <c r="J26" i="1"/>
  <c r="K26" i="1" s="1"/>
  <c r="J28" i="1"/>
  <c r="K10" i="1"/>
  <c r="N22" i="1"/>
  <c r="M22" i="1" s="1"/>
  <c r="N23" i="1"/>
  <c r="N24" i="1"/>
  <c r="N25" i="1"/>
  <c r="N26" i="1"/>
  <c r="N28" i="1"/>
  <c r="N11" i="1"/>
  <c r="N12" i="1"/>
  <c r="N13" i="1"/>
  <c r="N10" i="1"/>
  <c r="D29" i="1"/>
  <c r="E29" i="1"/>
  <c r="F29" i="1"/>
  <c r="G29" i="1"/>
  <c r="G62" i="1" s="1"/>
  <c r="G65" i="1" s="1"/>
  <c r="H29" i="1"/>
  <c r="I29" i="1"/>
  <c r="C29" i="1"/>
  <c r="C31" i="1" s="1"/>
  <c r="H62" i="1" l="1"/>
  <c r="H65" i="1" s="1"/>
  <c r="J61" i="1"/>
  <c r="D62" i="1"/>
  <c r="D65" i="1" s="1"/>
  <c r="L63" i="1"/>
  <c r="M63" i="1"/>
  <c r="L29" i="1"/>
  <c r="M27" i="1"/>
  <c r="K61" i="1"/>
  <c r="L50" i="1"/>
  <c r="L61" i="1" s="1"/>
  <c r="L62" i="1" s="1"/>
  <c r="L65" i="1" s="1"/>
  <c r="M50" i="1"/>
  <c r="M61" i="1" s="1"/>
  <c r="N61" i="1"/>
  <c r="M12" i="1"/>
  <c r="M24" i="1"/>
  <c r="M14" i="1"/>
  <c r="M26" i="1"/>
  <c r="K12" i="1"/>
  <c r="J29" i="1"/>
  <c r="J62" i="1" s="1"/>
  <c r="J65" i="1" s="1"/>
  <c r="M13" i="1"/>
  <c r="K28" i="1"/>
  <c r="M28" i="1" s="1"/>
  <c r="K23" i="1"/>
  <c r="M23" i="1" s="1"/>
  <c r="K19" i="1"/>
  <c r="K15" i="1"/>
  <c r="K11" i="1"/>
  <c r="M11" i="1" s="1"/>
  <c r="K25" i="1"/>
  <c r="M25" i="1" s="1"/>
  <c r="K29" i="1" l="1"/>
  <c r="K62" i="1" s="1"/>
  <c r="K65" i="1" s="1"/>
  <c r="N29" i="1"/>
  <c r="N31" i="1"/>
  <c r="M29" i="1"/>
  <c r="M31" i="1" s="1"/>
  <c r="M62" i="1" s="1"/>
  <c r="M65" i="1" s="1"/>
  <c r="N62" i="1" l="1"/>
  <c r="N65" i="1" s="1"/>
  <c r="R67" i="1"/>
</calcChain>
</file>

<file path=xl/sharedStrings.xml><?xml version="1.0" encoding="utf-8"?>
<sst xmlns="http://schemas.openxmlformats.org/spreadsheetml/2006/main" count="138" uniqueCount="92">
  <si>
    <t>Приложение № 2</t>
  </si>
  <si>
    <t>ФОНД ОПЛАТЫ ТРУДА</t>
  </si>
  <si>
    <t>(наименование учреждения)</t>
  </si>
  <si>
    <t>рублей</t>
  </si>
  <si>
    <t>№ п/п</t>
  </si>
  <si>
    <t>Наименование должности</t>
  </si>
  <si>
    <t>Кол-во штатных единиц</t>
  </si>
  <si>
    <t>Выплаты компенсационного характера</t>
  </si>
  <si>
    <t>Выплаты за наличие почетного звания, государственных наград, ученой степени</t>
  </si>
  <si>
    <t>Выплаты педагогическим работникам (за исключением учителей, учителей-логопедов, учителей-дефектологов) по выявлению индивидуальных особенностей обучающихся</t>
  </si>
  <si>
    <t>Выплаты за дополнительную работу, не входящую в круг основных обязанностей</t>
  </si>
  <si>
    <t>ИТОГО</t>
  </si>
  <si>
    <t>Стимулирующая надбавка 20%</t>
  </si>
  <si>
    <t>надбавка (5,4%+13,2%)</t>
  </si>
  <si>
    <t>ИТОГО в месяц</t>
  </si>
  <si>
    <t>за работу в ночное время и праздничные дни</t>
  </si>
  <si>
    <t>за работу в условиях, отклоняющихся от нормальных (по результатам оценки условий труда)</t>
  </si>
  <si>
    <t>Директор</t>
  </si>
  <si>
    <t>Заместитель директора по учебной работе</t>
  </si>
  <si>
    <t>Заместитель директора по воспитательной работе</t>
  </si>
  <si>
    <t>Заместитель директора по обеспечению безопасности</t>
  </si>
  <si>
    <t>Заместитель заведующего по административно-хозяйственной работе</t>
  </si>
  <si>
    <t>Учитель</t>
  </si>
  <si>
    <t>Преподаватель-организатор основ безопасности и защиты Родины</t>
  </si>
  <si>
    <t xml:space="preserve">Учитель-логопед </t>
  </si>
  <si>
    <t xml:space="preserve">Педагог-психолог </t>
  </si>
  <si>
    <t>Социальный педагог</t>
  </si>
  <si>
    <t>Педагог-организатор</t>
  </si>
  <si>
    <t>Педагог дополнительного образования</t>
  </si>
  <si>
    <t>Системный администратор</t>
  </si>
  <si>
    <t>Главный специалист</t>
  </si>
  <si>
    <t xml:space="preserve">Секретарь  </t>
  </si>
  <si>
    <t>Библиотекарь</t>
  </si>
  <si>
    <t>Водитель автомобиля</t>
  </si>
  <si>
    <t>Водитель автобуса</t>
  </si>
  <si>
    <t>Уборщик служебных помещений</t>
  </si>
  <si>
    <t>Дворник</t>
  </si>
  <si>
    <t>Рабочий по комплексному обслуживанию и ремонту зданий</t>
  </si>
  <si>
    <t>Сторож</t>
  </si>
  <si>
    <t xml:space="preserve">ИТОГО </t>
  </si>
  <si>
    <t>Ежемесячное вознаграждение за выполнение функций классного руководителя</t>
  </si>
  <si>
    <t>Воспитатель</t>
  </si>
  <si>
    <t>Врач-гастроэнтеролог</t>
  </si>
  <si>
    <t>Врач-кардиолог</t>
  </si>
  <si>
    <t>Врач-невролог</t>
  </si>
  <si>
    <t>Врач-невропатолог</t>
  </si>
  <si>
    <t>Врач-окулист</t>
  </si>
  <si>
    <t>Врач-оториноларинголог</t>
  </si>
  <si>
    <t>Врач-педиатр</t>
  </si>
  <si>
    <t>Врач-психиатр</t>
  </si>
  <si>
    <t>Врач-специалист</t>
  </si>
  <si>
    <t>Врач-стоматолог</t>
  </si>
  <si>
    <t>Врач-физиотерапевт</t>
  </si>
  <si>
    <t>Врач-фтизиатр</t>
  </si>
  <si>
    <t>Медицинская сестра</t>
  </si>
  <si>
    <t xml:space="preserve">Медицинская сестра-ортоптистка </t>
  </si>
  <si>
    <t>Медицинская сестра по массажу</t>
  </si>
  <si>
    <t>Медицинская сестра по физиотерапии</t>
  </si>
  <si>
    <t>Инструктор по лечебной физкультуре</t>
  </si>
  <si>
    <t>Младшая медицинская сестра</t>
  </si>
  <si>
    <t>Заведующий складом</t>
  </si>
  <si>
    <t>Младший воспитатель</t>
  </si>
  <si>
    <t>Повар</t>
  </si>
  <si>
    <t>Слесарь-сантехник</t>
  </si>
  <si>
    <t>Слесарь-электрик</t>
  </si>
  <si>
    <t>Кухонный рабочий</t>
  </si>
  <si>
    <t>Машинист по стирке  белья и спецодежды</t>
  </si>
  <si>
    <t>Муниципальное общеобразовательное учреждение "              "</t>
  </si>
  <si>
    <t>Численность детей на 01.09.2026г.</t>
  </si>
  <si>
    <t>на 01.09.2026  года</t>
  </si>
  <si>
    <t>норматив</t>
  </si>
  <si>
    <t xml:space="preserve">ВСЕГО </t>
  </si>
  <si>
    <t>Советник директора по воспитанию и взаимодействию с детскими общественными объединениями  (иные цели)</t>
  </si>
  <si>
    <t>Классное руководство (фед.)</t>
  </si>
  <si>
    <t>ГБ</t>
  </si>
  <si>
    <t>ОБ</t>
  </si>
  <si>
    <t>учительские  часы</t>
  </si>
  <si>
    <t>Стимулирующие выплаты (для контроля предельного минимального уровня ЗП для заявленных категорий)</t>
  </si>
  <si>
    <t>ВСЕГО (область )</t>
  </si>
  <si>
    <t>ВСЕГО (город )</t>
  </si>
  <si>
    <t>_______________________________</t>
  </si>
  <si>
    <t>расшифровка подписи</t>
  </si>
  <si>
    <t>Заместитель главного бухгалтера ЦОФ</t>
  </si>
  <si>
    <t>___________________</t>
  </si>
  <si>
    <t>АП</t>
  </si>
  <si>
    <t>ПП</t>
  </si>
  <si>
    <t>УВП</t>
  </si>
  <si>
    <t>ОП</t>
  </si>
  <si>
    <t>в данной табллице работают формулы (заполнять только белые поля)</t>
  </si>
  <si>
    <t xml:space="preserve">Директор </t>
  </si>
  <si>
    <t>Сумма тарифных ставок (окладов) и пр.руб.</t>
  </si>
  <si>
    <t>Примечание (предельный минимальный уровень з/пл.)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</si>
</sst>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"/>
    <numFmt numFmtId="165" formatCode="_-* #,##0.00\ _₽_-;\-* #,##0.00\ _₽_-;_-* &quot;-&quot;??\ _₽_-;_-@_-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Arial Cyr"/>
      <family val="2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5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0" fontId="1" fillId="0" borderId="0"/>
    <xf numFmtId="0" fontId="6" fillId="0" borderId="0"/>
    <xf numFmtId="0" fontId="3" fillId="0" borderId="0" applyBorder="0" applyProtection="0"/>
    <xf numFmtId="0" fontId="1" fillId="0" borderId="0"/>
    <xf numFmtId="0" fontId="1" fillId="0" borderId="0"/>
    <xf numFmtId="0" fontId="2" fillId="0" borderId="0"/>
    <xf numFmtId="0" fontId="7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5" fillId="0" borderId="0" applyFill="0" applyBorder="0" applyAlignment="0" applyProtection="0"/>
    <xf numFmtId="0" fontId="1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</cellStyleXfs>
  <cellXfs count="134">
    <xf numFmtId="0" fontId="0" fillId="0" borderId="0" xfId="0"/>
    <xf numFmtId="9" fontId="4" fillId="3" borderId="14" xfId="1" applyNumberFormat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15" fillId="0" borderId="9" xfId="1" applyFont="1" applyBorder="1" applyAlignment="1">
      <alignment horizontal="center" wrapText="1"/>
    </xf>
    <xf numFmtId="0" fontId="14" fillId="3" borderId="12" xfId="0" applyFont="1" applyFill="1" applyBorder="1" applyAlignment="1">
      <alignment horizontal="left"/>
    </xf>
    <xf numFmtId="0" fontId="14" fillId="3" borderId="9" xfId="0" applyFont="1" applyFill="1" applyBorder="1" applyAlignment="1">
      <alignment horizontal="left" wrapText="1"/>
    </xf>
    <xf numFmtId="0" fontId="14" fillId="3" borderId="9" xfId="0" applyFont="1" applyFill="1" applyBorder="1" applyAlignment="1">
      <alignment horizontal="left"/>
    </xf>
    <xf numFmtId="2" fontId="4" fillId="3" borderId="8" xfId="0" applyNumberFormat="1" applyFont="1" applyFill="1" applyBorder="1" applyAlignment="1">
      <alignment horizontal="right"/>
    </xf>
    <xf numFmtId="0" fontId="14" fillId="3" borderId="6" xfId="0" applyFont="1" applyFill="1" applyBorder="1" applyAlignment="1">
      <alignment wrapText="1"/>
    </xf>
    <xf numFmtId="0" fontId="4" fillId="0" borderId="17" xfId="0" applyFont="1" applyFill="1" applyBorder="1"/>
    <xf numFmtId="0" fontId="4" fillId="0" borderId="12" xfId="0" applyFont="1" applyFill="1" applyBorder="1" applyAlignment="1">
      <alignment horizontal="center"/>
    </xf>
    <xf numFmtId="4" fontId="18" fillId="0" borderId="0" xfId="0" applyNumberFormat="1" applyFont="1"/>
    <xf numFmtId="4" fontId="11" fillId="0" borderId="0" xfId="0" applyNumberFormat="1" applyFont="1"/>
    <xf numFmtId="164" fontId="4" fillId="0" borderId="0" xfId="0" applyNumberFormat="1" applyFont="1" applyAlignment="1">
      <alignment horizontal="right"/>
    </xf>
    <xf numFmtId="0" fontId="9" fillId="3" borderId="6" xfId="0" applyFont="1" applyFill="1" applyBorder="1" applyAlignment="1">
      <alignment horizontal="left" wrapText="1"/>
    </xf>
    <xf numFmtId="4" fontId="4" fillId="0" borderId="27" xfId="0" applyNumberFormat="1" applyFont="1" applyBorder="1"/>
    <xf numFmtId="0" fontId="4" fillId="4" borderId="20" xfId="0" applyFont="1" applyFill="1" applyBorder="1" applyAlignment="1">
      <alignment horizontal="center" vertical="center"/>
    </xf>
    <xf numFmtId="4" fontId="4" fillId="0" borderId="9" xfId="0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vertical="center"/>
    </xf>
    <xf numFmtId="2" fontId="4" fillId="3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4" fillId="3" borderId="9" xfId="0" applyFont="1" applyFill="1" applyBorder="1" applyAlignment="1">
      <alignment wrapText="1"/>
    </xf>
    <xf numFmtId="0" fontId="8" fillId="3" borderId="5" xfId="0" applyFont="1" applyFill="1" applyBorder="1" applyAlignment="1">
      <alignment horizontal="center" wrapText="1"/>
    </xf>
    <xf numFmtId="4" fontId="9" fillId="7" borderId="16" xfId="1" applyNumberFormat="1" applyFont="1" applyFill="1" applyBorder="1" applyAlignment="1">
      <alignment horizontal="center"/>
    </xf>
    <xf numFmtId="4" fontId="4" fillId="0" borderId="11" xfId="0" applyNumberFormat="1" applyFont="1" applyBorder="1"/>
    <xf numFmtId="2" fontId="8" fillId="0" borderId="29" xfId="1" applyNumberFormat="1" applyFont="1" applyFill="1" applyBorder="1" applyAlignment="1">
      <alignment horizontal="center"/>
    </xf>
    <xf numFmtId="4" fontId="4" fillId="0" borderId="12" xfId="0" applyNumberFormat="1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wrapText="1"/>
    </xf>
    <xf numFmtId="2" fontId="8" fillId="0" borderId="7" xfId="1" applyNumberFormat="1" applyFont="1" applyFill="1" applyBorder="1" applyAlignment="1">
      <alignment horizontal="center"/>
    </xf>
    <xf numFmtId="4" fontId="4" fillId="3" borderId="8" xfId="0" applyNumberFormat="1" applyFont="1" applyFill="1" applyBorder="1"/>
    <xf numFmtId="4" fontId="4" fillId="3" borderId="25" xfId="0" applyNumberFormat="1" applyFont="1" applyFill="1" applyBorder="1"/>
    <xf numFmtId="4" fontId="4" fillId="6" borderId="25" xfId="0" applyNumberFormat="1" applyFont="1" applyFill="1" applyBorder="1"/>
    <xf numFmtId="4" fontId="4" fillId="0" borderId="25" xfId="0" applyNumberFormat="1" applyFont="1" applyBorder="1"/>
    <xf numFmtId="0" fontId="4" fillId="0" borderId="10" xfId="0" applyFont="1" applyFill="1" applyBorder="1"/>
    <xf numFmtId="2" fontId="4" fillId="0" borderId="0" xfId="0" applyNumberFormat="1" applyFont="1"/>
    <xf numFmtId="0" fontId="4" fillId="0" borderId="0" xfId="1" applyFont="1" applyBorder="1" applyAlignment="1">
      <alignment horizontal="left"/>
    </xf>
    <xf numFmtId="0" fontId="8" fillId="0" borderId="0" xfId="1" applyFont="1" applyBorder="1" applyAlignment="1">
      <alignment horizontal="center"/>
    </xf>
    <xf numFmtId="2" fontId="8" fillId="0" borderId="0" xfId="1" applyNumberFormat="1" applyFont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2" fontId="4" fillId="2" borderId="9" xfId="0" applyNumberFormat="1" applyFont="1" applyFill="1" applyBorder="1" applyAlignment="1">
      <alignment horizontal="center"/>
    </xf>
    <xf numFmtId="2" fontId="4" fillId="3" borderId="9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/>
    </xf>
    <xf numFmtId="2" fontId="4" fillId="3" borderId="12" xfId="0" applyNumberFormat="1" applyFont="1" applyFill="1" applyBorder="1" applyAlignment="1">
      <alignment horizontal="center" vertical="center"/>
    </xf>
    <xf numFmtId="0" fontId="8" fillId="0" borderId="0" xfId="1" applyFont="1" applyBorder="1" applyAlignment="1"/>
    <xf numFmtId="2" fontId="4" fillId="2" borderId="12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9" xfId="1" applyFont="1" applyBorder="1" applyAlignment="1">
      <alignment horizontal="center"/>
    </xf>
    <xf numFmtId="0" fontId="15" fillId="0" borderId="0" xfId="1" applyFont="1" applyBorder="1" applyAlignment="1"/>
    <xf numFmtId="0" fontId="17" fillId="0" borderId="0" xfId="0" applyFont="1"/>
    <xf numFmtId="2" fontId="8" fillId="0" borderId="0" xfId="1" applyNumberFormat="1" applyFont="1" applyBorder="1" applyAlignment="1"/>
    <xf numFmtId="2" fontId="4" fillId="3" borderId="6" xfId="0" applyNumberFormat="1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/>
    </xf>
    <xf numFmtId="2" fontId="8" fillId="2" borderId="19" xfId="0" applyNumberFormat="1" applyFont="1" applyFill="1" applyBorder="1" applyAlignment="1">
      <alignment horizontal="center"/>
    </xf>
    <xf numFmtId="2" fontId="8" fillId="2" borderId="20" xfId="0" applyNumberFormat="1" applyFont="1" applyFill="1" applyBorder="1" applyAlignment="1">
      <alignment horizontal="center"/>
    </xf>
    <xf numFmtId="2" fontId="8" fillId="4" borderId="20" xfId="0" applyNumberFormat="1" applyFont="1" applyFill="1" applyBorder="1" applyAlignment="1">
      <alignment horizontal="center"/>
    </xf>
    <xf numFmtId="2" fontId="17" fillId="0" borderId="0" xfId="0" applyNumberFormat="1" applyFont="1"/>
    <xf numFmtId="0" fontId="14" fillId="6" borderId="9" xfId="0" applyFont="1" applyFill="1" applyBorder="1" applyAlignment="1">
      <alignment horizontal="left"/>
    </xf>
    <xf numFmtId="0" fontId="14" fillId="6" borderId="9" xfId="0" applyFont="1" applyFill="1" applyBorder="1" applyAlignment="1">
      <alignment horizontal="left" wrapText="1"/>
    </xf>
    <xf numFmtId="2" fontId="4" fillId="3" borderId="12" xfId="0" applyNumberFormat="1" applyFont="1" applyFill="1" applyBorder="1" applyAlignment="1">
      <alignment horizontal="center"/>
    </xf>
    <xf numFmtId="4" fontId="8" fillId="0" borderId="0" xfId="1" applyNumberFormat="1" applyFont="1" applyBorder="1" applyAlignment="1"/>
    <xf numFmtId="4" fontId="8" fillId="0" borderId="0" xfId="1" applyNumberFormat="1" applyFont="1" applyBorder="1" applyAlignment="1">
      <alignment horizontal="center"/>
    </xf>
    <xf numFmtId="4" fontId="4" fillId="2" borderId="12" xfId="0" applyNumberFormat="1" applyFont="1" applyFill="1" applyBorder="1" applyAlignment="1">
      <alignment horizontal="center"/>
    </xf>
    <xf numFmtId="4" fontId="17" fillId="0" borderId="0" xfId="0" applyNumberFormat="1" applyFont="1"/>
    <xf numFmtId="4" fontId="4" fillId="2" borderId="9" xfId="0" applyNumberFormat="1" applyFont="1" applyFill="1" applyBorder="1" applyAlignment="1">
      <alignment horizontal="center"/>
    </xf>
    <xf numFmtId="4" fontId="4" fillId="2" borderId="6" xfId="0" applyNumberFormat="1" applyFont="1" applyFill="1" applyBorder="1" applyAlignment="1">
      <alignment horizontal="center"/>
    </xf>
    <xf numFmtId="0" fontId="19" fillId="0" borderId="9" xfId="0" applyFont="1" applyBorder="1" applyAlignment="1">
      <alignment horizontal="center" vertical="center"/>
    </xf>
    <xf numFmtId="4" fontId="13" fillId="0" borderId="9" xfId="0" applyNumberFormat="1" applyFont="1" applyBorder="1" applyAlignment="1">
      <alignment horizontal="center" vertical="center"/>
    </xf>
    <xf numFmtId="4" fontId="21" fillId="0" borderId="0" xfId="0" applyNumberFormat="1" applyFont="1"/>
    <xf numFmtId="0" fontId="21" fillId="0" borderId="0" xfId="0" applyFont="1"/>
    <xf numFmtId="0" fontId="14" fillId="8" borderId="26" xfId="0" applyFont="1" applyFill="1" applyBorder="1"/>
    <xf numFmtId="0" fontId="16" fillId="0" borderId="0" xfId="0" applyFont="1"/>
    <xf numFmtId="0" fontId="16" fillId="0" borderId="0" xfId="0" applyFont="1" applyAlignment="1">
      <alignment horizontal="right"/>
    </xf>
    <xf numFmtId="2" fontId="9" fillId="0" borderId="16" xfId="0" applyNumberFormat="1" applyFont="1" applyFill="1" applyBorder="1"/>
    <xf numFmtId="4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2" fontId="4" fillId="3" borderId="6" xfId="0" applyNumberFormat="1" applyFont="1" applyFill="1" applyBorder="1" applyAlignment="1">
      <alignment horizontal="center" vertical="center"/>
    </xf>
    <xf numFmtId="4" fontId="4" fillId="0" borderId="8" xfId="0" applyNumberFormat="1" applyFont="1" applyBorder="1"/>
    <xf numFmtId="4" fontId="4" fillId="5" borderId="20" xfId="0" applyNumberFormat="1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left" wrapText="1"/>
    </xf>
    <xf numFmtId="4" fontId="9" fillId="7" borderId="4" xfId="1" applyNumberFormat="1" applyFont="1" applyFill="1" applyBorder="1" applyAlignment="1">
      <alignment horizontal="center"/>
    </xf>
    <xf numFmtId="4" fontId="9" fillId="5" borderId="19" xfId="0" applyNumberFormat="1" applyFont="1" applyFill="1" applyBorder="1" applyAlignment="1">
      <alignment horizontal="center"/>
    </xf>
    <xf numFmtId="4" fontId="8" fillId="5" borderId="19" xfId="0" applyNumberFormat="1" applyFont="1" applyFill="1" applyBorder="1" applyAlignment="1">
      <alignment horizontal="center"/>
    </xf>
    <xf numFmtId="4" fontId="8" fillId="4" borderId="19" xfId="0" applyNumberFormat="1" applyFont="1" applyFill="1" applyBorder="1" applyAlignment="1">
      <alignment horizontal="center" vertical="center"/>
    </xf>
    <xf numFmtId="2" fontId="4" fillId="3" borderId="21" xfId="0" applyNumberFormat="1" applyFont="1" applyFill="1" applyBorder="1" applyAlignment="1">
      <alignment horizontal="center"/>
    </xf>
    <xf numFmtId="2" fontId="4" fillId="3" borderId="30" xfId="0" applyNumberFormat="1" applyFont="1" applyFill="1" applyBorder="1" applyAlignment="1">
      <alignment horizontal="right"/>
    </xf>
    <xf numFmtId="4" fontId="8" fillId="2" borderId="16" xfId="0" applyNumberFormat="1" applyFont="1" applyFill="1" applyBorder="1" applyAlignment="1">
      <alignment horizontal="center"/>
    </xf>
    <xf numFmtId="4" fontId="9" fillId="5" borderId="24" xfId="0" applyNumberFormat="1" applyFont="1" applyFill="1" applyBorder="1" applyAlignment="1">
      <alignment horizontal="center"/>
    </xf>
    <xf numFmtId="4" fontId="9" fillId="5" borderId="26" xfId="0" applyNumberFormat="1" applyFont="1" applyFill="1" applyBorder="1" applyAlignment="1">
      <alignment horizontal="center"/>
    </xf>
    <xf numFmtId="4" fontId="9" fillId="5" borderId="16" xfId="0" applyNumberFormat="1" applyFont="1" applyFill="1" applyBorder="1" applyAlignment="1">
      <alignment horizontal="center"/>
    </xf>
    <xf numFmtId="0" fontId="14" fillId="3" borderId="6" xfId="0" applyFont="1" applyFill="1" applyBorder="1" applyAlignment="1">
      <alignment horizontal="left" wrapText="1"/>
    </xf>
    <xf numFmtId="0" fontId="23" fillId="0" borderId="0" xfId="0" applyFont="1" applyAlignment="1">
      <alignment horizontal="center"/>
    </xf>
    <xf numFmtId="2" fontId="23" fillId="0" borderId="0" xfId="0" applyNumberFormat="1" applyFont="1" applyAlignment="1">
      <alignment horizontal="center" vertical="center"/>
    </xf>
    <xf numFmtId="4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top" wrapText="1"/>
    </xf>
    <xf numFmtId="0" fontId="11" fillId="0" borderId="0" xfId="0" applyFont="1"/>
    <xf numFmtId="2" fontId="11" fillId="0" borderId="0" xfId="0" applyNumberFormat="1" applyFont="1"/>
    <xf numFmtId="0" fontId="24" fillId="0" borderId="0" xfId="0" applyFont="1"/>
    <xf numFmtId="0" fontId="10" fillId="0" borderId="0" xfId="1" applyFont="1" applyBorder="1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2" fontId="4" fillId="3" borderId="2" xfId="2" applyNumberFormat="1" applyFont="1" applyFill="1" applyBorder="1" applyAlignment="1">
      <alignment horizontal="center" vertical="center" wrapText="1"/>
    </xf>
    <xf numFmtId="2" fontId="4" fillId="3" borderId="14" xfId="2" applyNumberFormat="1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4" fontId="4" fillId="0" borderId="3" xfId="39" applyNumberFormat="1" applyFont="1" applyBorder="1" applyAlignment="1">
      <alignment horizontal="center" vertical="center" wrapText="1"/>
    </xf>
    <xf numFmtId="4" fontId="4" fillId="0" borderId="15" xfId="39" applyNumberFormat="1" applyFont="1" applyBorder="1" applyAlignment="1">
      <alignment horizontal="center" vertical="center" wrapText="1"/>
    </xf>
    <xf numFmtId="4" fontId="8" fillId="2" borderId="2" xfId="2" applyNumberFormat="1" applyFont="1" applyFill="1" applyBorder="1" applyAlignment="1">
      <alignment horizontal="center" vertical="center" wrapText="1"/>
    </xf>
    <xf numFmtId="4" fontId="8" fillId="2" borderId="14" xfId="2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16" fillId="5" borderId="18" xfId="0" applyFont="1" applyFill="1" applyBorder="1" applyAlignment="1">
      <alignment horizontal="center"/>
    </xf>
    <xf numFmtId="0" fontId="16" fillId="5" borderId="19" xfId="0" applyFont="1" applyFill="1" applyBorder="1" applyAlignment="1">
      <alignment horizontal="center"/>
    </xf>
    <xf numFmtId="0" fontId="16" fillId="0" borderId="28" xfId="1" applyFont="1" applyFill="1" applyBorder="1" applyAlignment="1">
      <alignment horizontal="left"/>
    </xf>
    <xf numFmtId="0" fontId="16" fillId="0" borderId="7" xfId="1" applyFont="1" applyFill="1" applyBorder="1" applyAlignment="1">
      <alignment horizontal="left"/>
    </xf>
    <xf numFmtId="0" fontId="16" fillId="4" borderId="18" xfId="0" applyFont="1" applyFill="1" applyBorder="1" applyAlignment="1">
      <alignment horizontal="center"/>
    </xf>
    <xf numFmtId="0" fontId="16" fillId="4" borderId="19" xfId="0" applyFont="1" applyFill="1" applyBorder="1" applyAlignment="1">
      <alignment horizontal="center"/>
    </xf>
    <xf numFmtId="0" fontId="22" fillId="3" borderId="2" xfId="1" applyFont="1" applyFill="1" applyBorder="1" applyAlignment="1">
      <alignment horizontal="center" vertical="center" wrapText="1"/>
    </xf>
    <xf numFmtId="0" fontId="22" fillId="3" borderId="14" xfId="1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</cellXfs>
  <cellStyles count="65">
    <cellStyle name="Excel Built-in Normal" xfId="9"/>
    <cellStyle name="Обычный" xfId="0" builtinId="0"/>
    <cellStyle name="Обычный 2" xfId="1"/>
    <cellStyle name="Обычный 2 10" xfId="10"/>
    <cellStyle name="Обычный 2 11" xfId="11"/>
    <cellStyle name="Обычный 2 12" xfId="62"/>
    <cellStyle name="Обычный 2 2" xfId="12"/>
    <cellStyle name="Обычный 2 2 2" xfId="2"/>
    <cellStyle name="Обычный 2 3" xfId="13"/>
    <cellStyle name="Обычный 2 4" xfId="14"/>
    <cellStyle name="Обычный 2 4 2" xfId="15"/>
    <cellStyle name="Обычный 2 5" xfId="16"/>
    <cellStyle name="Обычный 2 5 10" xfId="17"/>
    <cellStyle name="Обычный 2 5 2" xfId="18"/>
    <cellStyle name="Обычный 2 5 3" xfId="19"/>
    <cellStyle name="Обычный 2 5 4" xfId="20"/>
    <cellStyle name="Обычный 2 5 5" xfId="21"/>
    <cellStyle name="Обычный 2 5 6" xfId="22"/>
    <cellStyle name="Обычный 2 5 7" xfId="23"/>
    <cellStyle name="Обычный 2 5 8" xfId="24"/>
    <cellStyle name="Обычный 2 5 9" xfId="25"/>
    <cellStyle name="Обычный 2 6" xfId="26"/>
    <cellStyle name="Обычный 2 6 2" xfId="27"/>
    <cellStyle name="Обычный 2 7" xfId="28"/>
    <cellStyle name="Обычный 2 8" xfId="29"/>
    <cellStyle name="Обычный 2 9" xfId="30"/>
    <cellStyle name="Обычный 3" xfId="3"/>
    <cellStyle name="Обычный 3 2" xfId="63"/>
    <cellStyle name="Обычный 4" xfId="4"/>
    <cellStyle name="Обычный 5" xfId="8"/>
    <cellStyle name="Обычный 5 2" xfId="31"/>
    <cellStyle name="Обычный 5 2 10" xfId="32"/>
    <cellStyle name="Обычный 5 2 11" xfId="7"/>
    <cellStyle name="Обычный 5 2 2" xfId="33"/>
    <cellStyle name="Обычный 5 2 2 2" xfId="34"/>
    <cellStyle name="Обычный 5 2 2 3" xfId="35"/>
    <cellStyle name="Обычный 5 2 2 4" xfId="36"/>
    <cellStyle name="Обычный 5 2 3" xfId="37"/>
    <cellStyle name="Обычный 5 2 4" xfId="38"/>
    <cellStyle name="Обычный 5 2 4 2" xfId="39"/>
    <cellStyle name="Обычный 5 2 4 2 2" xfId="40"/>
    <cellStyle name="Обычный 5 2 4 2 2 2" xfId="61"/>
    <cellStyle name="Обычный 5 2 4 2 3" xfId="41"/>
    <cellStyle name="Обычный 5 2 4 2 4" xfId="42"/>
    <cellStyle name="Обычный 5 2 4 2 5" xfId="43"/>
    <cellStyle name="Обычный 5 2 4 2 6" xfId="44"/>
    <cellStyle name="Обычный 5 2 4 2 7" xfId="45"/>
    <cellStyle name="Обычный 5 2 4 2 8" xfId="46"/>
    <cellStyle name="Обычный 5 2 5" xfId="47"/>
    <cellStyle name="Обычный 5 2 6" xfId="48"/>
    <cellStyle name="Обычный 5 2 7" xfId="49"/>
    <cellStyle name="Обычный 5 2 8" xfId="50"/>
    <cellStyle name="Обычный 5 2 9" xfId="51"/>
    <cellStyle name="Обычный 5 3" xfId="52"/>
    <cellStyle name="Обычный 5 4" xfId="53"/>
    <cellStyle name="Обычный 5 5" xfId="54"/>
    <cellStyle name="Обычный 5 6" xfId="55"/>
    <cellStyle name="Обычный 5 7" xfId="56"/>
    <cellStyle name="Обычный 6" xfId="57"/>
    <cellStyle name="Обычный 7" xfId="58"/>
    <cellStyle name="Обычный 8" xfId="59"/>
    <cellStyle name="Финансовый 2" xfId="5"/>
    <cellStyle name="Финансовый 2 2" xfId="6"/>
    <cellStyle name="Финансовый 2 3" xfId="64"/>
    <cellStyle name="Финансовый 3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"/>
  <sheetViews>
    <sheetView tabSelected="1" topLeftCell="A31" zoomScale="80" zoomScaleNormal="80" workbookViewId="0">
      <selection activeCell="S68" sqref="S68"/>
    </sheetView>
  </sheetViews>
  <sheetFormatPr defaultRowHeight="15" x14ac:dyDescent="0.25"/>
  <cols>
    <col min="1" max="1" width="9.140625" style="46"/>
    <col min="2" max="2" width="41.42578125" style="46" customWidth="1"/>
    <col min="3" max="3" width="9.140625" style="46"/>
    <col min="4" max="12" width="13.5703125" style="46" customWidth="1"/>
    <col min="13" max="13" width="14.7109375" style="46" customWidth="1"/>
    <col min="14" max="14" width="13.5703125" style="46" customWidth="1"/>
    <col min="15" max="15" width="13.140625" style="46" customWidth="1"/>
    <col min="16" max="16" width="15.7109375" style="46" customWidth="1"/>
    <col min="17" max="20" width="15.28515625" style="46" customWidth="1"/>
    <col min="21" max="16384" width="9.140625" style="46"/>
  </cols>
  <sheetData>
    <row r="1" spans="1:15" x14ac:dyDescent="0.25">
      <c r="N1" s="13" t="s">
        <v>0</v>
      </c>
    </row>
    <row r="2" spans="1:15" ht="18.75" x14ac:dyDescent="0.3">
      <c r="A2" s="36"/>
      <c r="B2" s="99" t="s">
        <v>1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12"/>
    </row>
    <row r="3" spans="1:15" ht="18.75" x14ac:dyDescent="0.3">
      <c r="B3" s="99" t="s">
        <v>67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5" x14ac:dyDescent="0.25">
      <c r="A4" s="37"/>
      <c r="B4" s="3" t="s">
        <v>68</v>
      </c>
      <c r="C4" s="108" t="s">
        <v>2</v>
      </c>
      <c r="D4" s="108"/>
      <c r="E4" s="108"/>
      <c r="F4" s="108"/>
      <c r="G4" s="108"/>
      <c r="H4" s="108"/>
      <c r="I4" s="108"/>
      <c r="J4" s="44"/>
      <c r="K4" s="50"/>
      <c r="L4" s="50"/>
      <c r="M4" s="50"/>
      <c r="N4" s="60"/>
    </row>
    <row r="5" spans="1:15" x14ac:dyDescent="0.25">
      <c r="A5" s="37"/>
      <c r="B5" s="47"/>
      <c r="C5" s="108"/>
      <c r="D5" s="108"/>
      <c r="E5" s="108"/>
      <c r="F5" s="108"/>
      <c r="G5" s="108"/>
      <c r="H5" s="108"/>
      <c r="I5" s="108"/>
      <c r="J5" s="37"/>
      <c r="K5" s="38"/>
      <c r="L5" s="38"/>
      <c r="M5" s="38"/>
      <c r="N5" s="61"/>
    </row>
    <row r="6" spans="1:15" ht="15.75" x14ac:dyDescent="0.25">
      <c r="B6" s="48"/>
      <c r="C6" s="109" t="s">
        <v>69</v>
      </c>
      <c r="D6" s="109"/>
      <c r="E6" s="109"/>
      <c r="F6" s="109"/>
      <c r="G6" s="109"/>
      <c r="H6" s="109"/>
      <c r="I6" s="109"/>
      <c r="J6" s="109"/>
      <c r="K6" s="38"/>
      <c r="L6" s="38"/>
      <c r="M6" s="38"/>
      <c r="N6" s="61"/>
      <c r="O6" s="11"/>
    </row>
    <row r="7" spans="1:15" ht="16.5" thickBot="1" x14ac:dyDescent="0.3">
      <c r="J7" s="49"/>
      <c r="K7" s="56"/>
      <c r="L7" s="56"/>
      <c r="M7" s="56"/>
      <c r="N7" s="63" t="s">
        <v>3</v>
      </c>
    </row>
    <row r="8" spans="1:15" ht="28.5" customHeight="1" x14ac:dyDescent="0.25">
      <c r="A8" s="102" t="s">
        <v>4</v>
      </c>
      <c r="B8" s="104" t="s">
        <v>5</v>
      </c>
      <c r="C8" s="106" t="s">
        <v>6</v>
      </c>
      <c r="D8" s="112" t="s">
        <v>90</v>
      </c>
      <c r="E8" s="112" t="s">
        <v>7</v>
      </c>
      <c r="F8" s="112"/>
      <c r="G8" s="112" t="s">
        <v>8</v>
      </c>
      <c r="H8" s="130" t="s">
        <v>9</v>
      </c>
      <c r="I8" s="112" t="s">
        <v>10</v>
      </c>
      <c r="J8" s="110" t="s">
        <v>11</v>
      </c>
      <c r="K8" s="114" t="s">
        <v>12</v>
      </c>
      <c r="L8" s="114" t="s">
        <v>13</v>
      </c>
      <c r="M8" s="114" t="s">
        <v>77</v>
      </c>
      <c r="N8" s="120" t="s">
        <v>14</v>
      </c>
      <c r="O8" s="118" t="s">
        <v>91</v>
      </c>
    </row>
    <row r="9" spans="1:15" ht="153.75" customHeight="1" thickBot="1" x14ac:dyDescent="0.3">
      <c r="A9" s="103"/>
      <c r="B9" s="105"/>
      <c r="C9" s="107"/>
      <c r="D9" s="113"/>
      <c r="E9" s="1" t="s">
        <v>15</v>
      </c>
      <c r="F9" s="2" t="s">
        <v>16</v>
      </c>
      <c r="G9" s="113"/>
      <c r="H9" s="131"/>
      <c r="I9" s="113"/>
      <c r="J9" s="111"/>
      <c r="K9" s="115"/>
      <c r="L9" s="115"/>
      <c r="M9" s="115"/>
      <c r="N9" s="121"/>
      <c r="O9" s="119"/>
    </row>
    <row r="10" spans="1:15" ht="18" customHeight="1" x14ac:dyDescent="0.25">
      <c r="A10" s="9" t="s">
        <v>84</v>
      </c>
      <c r="B10" s="4" t="s">
        <v>17</v>
      </c>
      <c r="C10" s="10"/>
      <c r="D10" s="59"/>
      <c r="E10" s="59"/>
      <c r="F10" s="59"/>
      <c r="G10" s="59"/>
      <c r="H10" s="59"/>
      <c r="I10" s="59"/>
      <c r="J10" s="45">
        <f>SUM(D10:I10)</f>
        <v>0</v>
      </c>
      <c r="K10" s="59">
        <f>ROUND(J10*25%,2)</f>
        <v>0</v>
      </c>
      <c r="L10" s="59">
        <f>ROUND((J10+K10)*0.1931,2)</f>
        <v>0</v>
      </c>
      <c r="M10" s="59">
        <f>N10-SUM(J10:L10)</f>
        <v>0</v>
      </c>
      <c r="N10" s="62">
        <f>O10*C10</f>
        <v>0</v>
      </c>
      <c r="O10" s="15">
        <v>100000</v>
      </c>
    </row>
    <row r="11" spans="1:15" ht="33" customHeight="1" x14ac:dyDescent="0.25">
      <c r="A11" s="9" t="s">
        <v>84</v>
      </c>
      <c r="B11" s="5" t="s">
        <v>18</v>
      </c>
      <c r="C11" s="39"/>
      <c r="D11" s="41"/>
      <c r="E11" s="41"/>
      <c r="F11" s="41"/>
      <c r="G11" s="41"/>
      <c r="H11" s="41"/>
      <c r="I11" s="41"/>
      <c r="J11" s="40">
        <f t="shared" ref="J11:J28" si="0">SUM(D11:I11)</f>
        <v>0</v>
      </c>
      <c r="K11" s="41">
        <f t="shared" ref="K11:K28" si="1">ROUND(J11*25%,2)</f>
        <v>0</v>
      </c>
      <c r="L11" s="41">
        <f t="shared" ref="L11:L28" si="2">ROUND((J11+K11)*0.1931,2)</f>
        <v>0</v>
      </c>
      <c r="M11" s="41">
        <f t="shared" ref="M11:M28" si="3">N11-SUM(J11:L11)</f>
        <v>0</v>
      </c>
      <c r="N11" s="64">
        <f>O11*C11</f>
        <v>0</v>
      </c>
      <c r="O11" s="33">
        <v>70000</v>
      </c>
    </row>
    <row r="12" spans="1:15" ht="32.25" customHeight="1" x14ac:dyDescent="0.25">
      <c r="A12" s="9" t="s">
        <v>84</v>
      </c>
      <c r="B12" s="5" t="s">
        <v>19</v>
      </c>
      <c r="C12" s="39"/>
      <c r="D12" s="41"/>
      <c r="E12" s="41"/>
      <c r="F12" s="41"/>
      <c r="G12" s="41"/>
      <c r="H12" s="41"/>
      <c r="I12" s="41"/>
      <c r="J12" s="40">
        <f t="shared" si="0"/>
        <v>0</v>
      </c>
      <c r="K12" s="41">
        <f t="shared" si="1"/>
        <v>0</v>
      </c>
      <c r="L12" s="41">
        <f t="shared" si="2"/>
        <v>0</v>
      </c>
      <c r="M12" s="41">
        <f t="shared" si="3"/>
        <v>0</v>
      </c>
      <c r="N12" s="64">
        <f>O12*C12</f>
        <v>0</v>
      </c>
      <c r="O12" s="33">
        <v>70000</v>
      </c>
    </row>
    <row r="13" spans="1:15" ht="32.25" customHeight="1" x14ac:dyDescent="0.25">
      <c r="A13" s="9" t="s">
        <v>84</v>
      </c>
      <c r="B13" s="5" t="s">
        <v>21</v>
      </c>
      <c r="C13" s="39"/>
      <c r="D13" s="41"/>
      <c r="E13" s="41"/>
      <c r="F13" s="41"/>
      <c r="G13" s="41"/>
      <c r="H13" s="41"/>
      <c r="I13" s="41"/>
      <c r="J13" s="40">
        <f t="shared" si="0"/>
        <v>0</v>
      </c>
      <c r="K13" s="41">
        <f t="shared" si="1"/>
        <v>0</v>
      </c>
      <c r="L13" s="41">
        <f t="shared" si="2"/>
        <v>0</v>
      </c>
      <c r="M13" s="41">
        <f t="shared" si="3"/>
        <v>0</v>
      </c>
      <c r="N13" s="64">
        <f>O13*C13</f>
        <v>0</v>
      </c>
      <c r="O13" s="33">
        <v>70000</v>
      </c>
    </row>
    <row r="14" spans="1:15" ht="32.25" customHeight="1" x14ac:dyDescent="0.25">
      <c r="A14" s="9" t="s">
        <v>84</v>
      </c>
      <c r="B14" s="5" t="s">
        <v>20</v>
      </c>
      <c r="C14" s="39"/>
      <c r="D14" s="41"/>
      <c r="E14" s="41"/>
      <c r="F14" s="41"/>
      <c r="G14" s="41"/>
      <c r="H14" s="41"/>
      <c r="I14" s="41"/>
      <c r="J14" s="40">
        <f t="shared" si="0"/>
        <v>0</v>
      </c>
      <c r="K14" s="41">
        <f t="shared" si="1"/>
        <v>0</v>
      </c>
      <c r="L14" s="41">
        <f t="shared" si="2"/>
        <v>0</v>
      </c>
      <c r="M14" s="41">
        <f t="shared" si="3"/>
        <v>0</v>
      </c>
      <c r="N14" s="64">
        <f>O14*C14</f>
        <v>0</v>
      </c>
      <c r="O14" s="33">
        <v>70000</v>
      </c>
    </row>
    <row r="15" spans="1:15" ht="19.5" customHeight="1" x14ac:dyDescent="0.25">
      <c r="A15" s="34" t="s">
        <v>85</v>
      </c>
      <c r="B15" s="57" t="s">
        <v>22</v>
      </c>
      <c r="C15" s="39"/>
      <c r="D15" s="41"/>
      <c r="E15" s="41"/>
      <c r="F15" s="41"/>
      <c r="G15" s="41"/>
      <c r="H15" s="41"/>
      <c r="I15" s="41"/>
      <c r="J15" s="40">
        <f t="shared" si="0"/>
        <v>0</v>
      </c>
      <c r="K15" s="41">
        <f t="shared" si="1"/>
        <v>0</v>
      </c>
      <c r="L15" s="41">
        <f t="shared" si="2"/>
        <v>0</v>
      </c>
      <c r="M15" s="41"/>
      <c r="N15" s="64">
        <f>SUM(J15:M15)</f>
        <v>0</v>
      </c>
      <c r="O15" s="32"/>
    </row>
    <row r="16" spans="1:15" ht="28.5" customHeight="1" x14ac:dyDescent="0.25">
      <c r="A16" s="34" t="s">
        <v>85</v>
      </c>
      <c r="B16" s="58" t="s">
        <v>23</v>
      </c>
      <c r="C16" s="39"/>
      <c r="D16" s="41"/>
      <c r="E16" s="41"/>
      <c r="F16" s="41"/>
      <c r="G16" s="41"/>
      <c r="H16" s="41"/>
      <c r="I16" s="41"/>
      <c r="J16" s="40">
        <f t="shared" si="0"/>
        <v>0</v>
      </c>
      <c r="K16" s="41">
        <f t="shared" si="1"/>
        <v>0</v>
      </c>
      <c r="L16" s="41">
        <f t="shared" si="2"/>
        <v>0</v>
      </c>
      <c r="M16" s="41"/>
      <c r="N16" s="64">
        <f t="shared" ref="N16:N21" si="4">SUM(J16:M16)</f>
        <v>0</v>
      </c>
      <c r="O16" s="32"/>
    </row>
    <row r="17" spans="1:17" ht="18" customHeight="1" x14ac:dyDescent="0.25">
      <c r="A17" s="34" t="s">
        <v>85</v>
      </c>
      <c r="B17" s="57" t="s">
        <v>24</v>
      </c>
      <c r="C17" s="39"/>
      <c r="D17" s="41"/>
      <c r="E17" s="41"/>
      <c r="F17" s="41"/>
      <c r="G17" s="41"/>
      <c r="H17" s="41"/>
      <c r="I17" s="41"/>
      <c r="J17" s="40">
        <f t="shared" si="0"/>
        <v>0</v>
      </c>
      <c r="K17" s="41">
        <f t="shared" si="1"/>
        <v>0</v>
      </c>
      <c r="L17" s="41">
        <f t="shared" si="2"/>
        <v>0</v>
      </c>
      <c r="M17" s="41"/>
      <c r="N17" s="64">
        <f t="shared" si="4"/>
        <v>0</v>
      </c>
      <c r="O17" s="32"/>
    </row>
    <row r="18" spans="1:17" ht="18" customHeight="1" x14ac:dyDescent="0.25">
      <c r="A18" s="34" t="s">
        <v>85</v>
      </c>
      <c r="B18" s="57" t="s">
        <v>25</v>
      </c>
      <c r="C18" s="39"/>
      <c r="D18" s="41"/>
      <c r="E18" s="41"/>
      <c r="F18" s="41"/>
      <c r="G18" s="41"/>
      <c r="H18" s="41"/>
      <c r="I18" s="41"/>
      <c r="J18" s="40">
        <f t="shared" si="0"/>
        <v>0</v>
      </c>
      <c r="K18" s="41">
        <f t="shared" si="1"/>
        <v>0</v>
      </c>
      <c r="L18" s="41">
        <f t="shared" si="2"/>
        <v>0</v>
      </c>
      <c r="M18" s="41"/>
      <c r="N18" s="64">
        <f t="shared" si="4"/>
        <v>0</v>
      </c>
      <c r="O18" s="32"/>
    </row>
    <row r="19" spans="1:17" ht="18" customHeight="1" x14ac:dyDescent="0.25">
      <c r="A19" s="34" t="s">
        <v>85</v>
      </c>
      <c r="B19" s="57" t="s">
        <v>26</v>
      </c>
      <c r="C19" s="39"/>
      <c r="D19" s="41"/>
      <c r="E19" s="41"/>
      <c r="F19" s="41"/>
      <c r="G19" s="41"/>
      <c r="H19" s="41"/>
      <c r="I19" s="41"/>
      <c r="J19" s="40">
        <f t="shared" si="0"/>
        <v>0</v>
      </c>
      <c r="K19" s="41">
        <f t="shared" si="1"/>
        <v>0</v>
      </c>
      <c r="L19" s="41">
        <f t="shared" si="2"/>
        <v>0</v>
      </c>
      <c r="M19" s="41"/>
      <c r="N19" s="64">
        <f t="shared" si="4"/>
        <v>0</v>
      </c>
      <c r="O19" s="32"/>
    </row>
    <row r="20" spans="1:17" ht="18" customHeight="1" x14ac:dyDescent="0.25">
      <c r="A20" s="34" t="s">
        <v>85</v>
      </c>
      <c r="B20" s="57" t="s">
        <v>27</v>
      </c>
      <c r="C20" s="39"/>
      <c r="D20" s="41"/>
      <c r="E20" s="41"/>
      <c r="F20" s="41"/>
      <c r="G20" s="41"/>
      <c r="H20" s="41"/>
      <c r="I20" s="41"/>
      <c r="J20" s="40">
        <f t="shared" si="0"/>
        <v>0</v>
      </c>
      <c r="K20" s="41">
        <f t="shared" si="1"/>
        <v>0</v>
      </c>
      <c r="L20" s="41">
        <f t="shared" si="2"/>
        <v>0</v>
      </c>
      <c r="M20" s="41"/>
      <c r="N20" s="64">
        <f t="shared" si="4"/>
        <v>0</v>
      </c>
      <c r="O20" s="32"/>
    </row>
    <row r="21" spans="1:17" ht="18" customHeight="1" x14ac:dyDescent="0.25">
      <c r="A21" s="34" t="s">
        <v>85</v>
      </c>
      <c r="B21" s="57" t="s">
        <v>28</v>
      </c>
      <c r="C21" s="39"/>
      <c r="D21" s="41"/>
      <c r="E21" s="41"/>
      <c r="F21" s="41"/>
      <c r="G21" s="41"/>
      <c r="H21" s="41"/>
      <c r="I21" s="41"/>
      <c r="J21" s="40">
        <f t="shared" si="0"/>
        <v>0</v>
      </c>
      <c r="K21" s="41">
        <f t="shared" si="1"/>
        <v>0</v>
      </c>
      <c r="L21" s="41">
        <f t="shared" si="2"/>
        <v>0</v>
      </c>
      <c r="M21" s="41"/>
      <c r="N21" s="64">
        <f t="shared" si="4"/>
        <v>0</v>
      </c>
      <c r="O21" s="32"/>
    </row>
    <row r="22" spans="1:17" ht="18" customHeight="1" x14ac:dyDescent="0.25">
      <c r="A22" s="34" t="s">
        <v>86</v>
      </c>
      <c r="B22" s="5" t="s">
        <v>29</v>
      </c>
      <c r="C22" s="39"/>
      <c r="D22" s="41"/>
      <c r="E22" s="41"/>
      <c r="F22" s="41"/>
      <c r="G22" s="41"/>
      <c r="H22" s="41"/>
      <c r="I22" s="41"/>
      <c r="J22" s="40">
        <f t="shared" si="0"/>
        <v>0</v>
      </c>
      <c r="K22" s="41">
        <f t="shared" si="1"/>
        <v>0</v>
      </c>
      <c r="L22" s="41">
        <f t="shared" si="2"/>
        <v>0</v>
      </c>
      <c r="M22" s="41">
        <f t="shared" si="3"/>
        <v>0</v>
      </c>
      <c r="N22" s="64">
        <f t="shared" ref="N22:N26" si="5">O22*C22</f>
        <v>0</v>
      </c>
      <c r="O22" s="33">
        <v>50000</v>
      </c>
    </row>
    <row r="23" spans="1:17" ht="18" customHeight="1" x14ac:dyDescent="0.25">
      <c r="A23" s="34" t="s">
        <v>86</v>
      </c>
      <c r="B23" s="5" t="s">
        <v>30</v>
      </c>
      <c r="C23" s="39"/>
      <c r="D23" s="41"/>
      <c r="E23" s="41"/>
      <c r="F23" s="41"/>
      <c r="G23" s="41"/>
      <c r="H23" s="41"/>
      <c r="I23" s="41"/>
      <c r="J23" s="40">
        <f t="shared" si="0"/>
        <v>0</v>
      </c>
      <c r="K23" s="41">
        <f t="shared" si="1"/>
        <v>0</v>
      </c>
      <c r="L23" s="41">
        <f t="shared" si="2"/>
        <v>0</v>
      </c>
      <c r="M23" s="41">
        <f t="shared" si="3"/>
        <v>0</v>
      </c>
      <c r="N23" s="64">
        <f t="shared" si="5"/>
        <v>0</v>
      </c>
      <c r="O23" s="33">
        <v>40000</v>
      </c>
    </row>
    <row r="24" spans="1:17" ht="18" customHeight="1" x14ac:dyDescent="0.25">
      <c r="A24" s="34" t="s">
        <v>86</v>
      </c>
      <c r="B24" s="6" t="s">
        <v>31</v>
      </c>
      <c r="C24" s="39"/>
      <c r="D24" s="41"/>
      <c r="E24" s="41"/>
      <c r="F24" s="41"/>
      <c r="G24" s="41"/>
      <c r="H24" s="41"/>
      <c r="I24" s="41"/>
      <c r="J24" s="40">
        <f t="shared" si="0"/>
        <v>0</v>
      </c>
      <c r="K24" s="41">
        <f t="shared" si="1"/>
        <v>0</v>
      </c>
      <c r="L24" s="41">
        <f t="shared" si="2"/>
        <v>0</v>
      </c>
      <c r="M24" s="41">
        <f t="shared" si="3"/>
        <v>0</v>
      </c>
      <c r="N24" s="64">
        <f t="shared" si="5"/>
        <v>0</v>
      </c>
      <c r="O24" s="33">
        <v>40000</v>
      </c>
    </row>
    <row r="25" spans="1:17" ht="18" customHeight="1" x14ac:dyDescent="0.25">
      <c r="A25" s="34" t="s">
        <v>86</v>
      </c>
      <c r="B25" s="6" t="s">
        <v>32</v>
      </c>
      <c r="C25" s="39"/>
      <c r="D25" s="41"/>
      <c r="E25" s="41"/>
      <c r="F25" s="41"/>
      <c r="G25" s="41"/>
      <c r="H25" s="41"/>
      <c r="I25" s="41"/>
      <c r="J25" s="40">
        <f t="shared" si="0"/>
        <v>0</v>
      </c>
      <c r="K25" s="41">
        <f t="shared" si="1"/>
        <v>0</v>
      </c>
      <c r="L25" s="41">
        <f t="shared" si="2"/>
        <v>0</v>
      </c>
      <c r="M25" s="41">
        <f t="shared" si="3"/>
        <v>0</v>
      </c>
      <c r="N25" s="64">
        <f t="shared" si="5"/>
        <v>0</v>
      </c>
      <c r="O25" s="33">
        <v>40000</v>
      </c>
    </row>
    <row r="26" spans="1:17" ht="18" customHeight="1" x14ac:dyDescent="0.25">
      <c r="A26" s="34" t="s">
        <v>87</v>
      </c>
      <c r="B26" s="6" t="s">
        <v>33</v>
      </c>
      <c r="C26" s="39"/>
      <c r="D26" s="41"/>
      <c r="E26" s="41"/>
      <c r="F26" s="41"/>
      <c r="G26" s="41"/>
      <c r="H26" s="41"/>
      <c r="I26" s="41"/>
      <c r="J26" s="40">
        <f t="shared" si="0"/>
        <v>0</v>
      </c>
      <c r="K26" s="41">
        <f t="shared" si="1"/>
        <v>0</v>
      </c>
      <c r="L26" s="41">
        <f t="shared" si="2"/>
        <v>0</v>
      </c>
      <c r="M26" s="41">
        <f t="shared" si="3"/>
        <v>0</v>
      </c>
      <c r="N26" s="64">
        <f t="shared" si="5"/>
        <v>0</v>
      </c>
      <c r="O26" s="33">
        <v>32000</v>
      </c>
    </row>
    <row r="27" spans="1:17" ht="18" customHeight="1" x14ac:dyDescent="0.25">
      <c r="A27" s="34" t="s">
        <v>87</v>
      </c>
      <c r="B27" s="6" t="s">
        <v>34</v>
      </c>
      <c r="C27" s="39"/>
      <c r="D27" s="41"/>
      <c r="E27" s="41"/>
      <c r="F27" s="41"/>
      <c r="G27" s="41"/>
      <c r="H27" s="41"/>
      <c r="I27" s="41"/>
      <c r="J27" s="40">
        <f t="shared" ref="J27" si="6">SUM(D27:I27)</f>
        <v>0</v>
      </c>
      <c r="K27" s="41">
        <f t="shared" si="1"/>
        <v>0</v>
      </c>
      <c r="L27" s="41">
        <f t="shared" si="2"/>
        <v>0</v>
      </c>
      <c r="M27" s="41">
        <f t="shared" ref="M27" si="7">N27-SUM(J27:L27)</f>
        <v>0</v>
      </c>
      <c r="N27" s="64">
        <f t="shared" ref="N27" si="8">O27*C27</f>
        <v>0</v>
      </c>
      <c r="O27" s="33">
        <v>32000</v>
      </c>
    </row>
    <row r="28" spans="1:17" ht="30.75" customHeight="1" thickBot="1" x14ac:dyDescent="0.3">
      <c r="A28" s="34" t="s">
        <v>87</v>
      </c>
      <c r="B28" s="91" t="s">
        <v>37</v>
      </c>
      <c r="C28" s="21"/>
      <c r="D28" s="51"/>
      <c r="E28" s="51"/>
      <c r="F28" s="51"/>
      <c r="G28" s="51"/>
      <c r="H28" s="51"/>
      <c r="I28" s="51"/>
      <c r="J28" s="52">
        <f t="shared" si="0"/>
        <v>0</v>
      </c>
      <c r="K28" s="51">
        <f t="shared" si="1"/>
        <v>0</v>
      </c>
      <c r="L28" s="51">
        <f t="shared" si="2"/>
        <v>0</v>
      </c>
      <c r="M28" s="51">
        <f t="shared" si="3"/>
        <v>0</v>
      </c>
      <c r="N28" s="65">
        <f>O28*C28</f>
        <v>0</v>
      </c>
      <c r="O28" s="30">
        <v>50000</v>
      </c>
    </row>
    <row r="29" spans="1:17" ht="18" customHeight="1" thickBot="1" x14ac:dyDescent="0.3">
      <c r="A29" s="100" t="s">
        <v>39</v>
      </c>
      <c r="B29" s="101"/>
      <c r="C29" s="84">
        <f t="shared" ref="C29:L29" si="9">SUM(C10:C28)</f>
        <v>0</v>
      </c>
      <c r="D29" s="84">
        <f t="shared" si="9"/>
        <v>0</v>
      </c>
      <c r="E29" s="84">
        <f t="shared" si="9"/>
        <v>0</v>
      </c>
      <c r="F29" s="84">
        <f t="shared" si="9"/>
        <v>0</v>
      </c>
      <c r="G29" s="84">
        <f t="shared" si="9"/>
        <v>0</v>
      </c>
      <c r="H29" s="84">
        <f t="shared" si="9"/>
        <v>0</v>
      </c>
      <c r="I29" s="84">
        <f t="shared" si="9"/>
        <v>0</v>
      </c>
      <c r="J29" s="84">
        <f t="shared" si="9"/>
        <v>0</v>
      </c>
      <c r="K29" s="84">
        <f t="shared" si="9"/>
        <v>0</v>
      </c>
      <c r="L29" s="84">
        <f t="shared" si="9"/>
        <v>0</v>
      </c>
      <c r="M29" s="84">
        <f t="shared" ref="M29:N29" si="10">SUM(M10:M28)</f>
        <v>0</v>
      </c>
      <c r="N29" s="84">
        <f t="shared" si="10"/>
        <v>0</v>
      </c>
      <c r="O29" s="16"/>
    </row>
    <row r="30" spans="1:17" ht="18" customHeight="1" thickBot="1" x14ac:dyDescent="0.3">
      <c r="A30" s="126" t="s">
        <v>40</v>
      </c>
      <c r="B30" s="127"/>
      <c r="C30" s="127"/>
      <c r="D30" s="127"/>
      <c r="E30" s="127"/>
      <c r="F30" s="127"/>
      <c r="G30" s="127"/>
      <c r="H30" s="127"/>
      <c r="I30" s="127"/>
      <c r="J30" s="29"/>
      <c r="K30" s="29"/>
      <c r="L30" s="29"/>
      <c r="M30" s="26"/>
      <c r="N30" s="24"/>
      <c r="O30" s="25"/>
    </row>
    <row r="31" spans="1:17" ht="18" customHeight="1" thickBot="1" x14ac:dyDescent="0.3">
      <c r="A31" s="128" t="s">
        <v>78</v>
      </c>
      <c r="B31" s="129"/>
      <c r="C31" s="84">
        <f>C29</f>
        <v>0</v>
      </c>
      <c r="D31" s="84">
        <f t="shared" ref="D31:M31" si="11">D29</f>
        <v>0</v>
      </c>
      <c r="E31" s="84">
        <f t="shared" si="11"/>
        <v>0</v>
      </c>
      <c r="F31" s="84">
        <f t="shared" si="11"/>
        <v>0</v>
      </c>
      <c r="G31" s="84">
        <f t="shared" si="11"/>
        <v>0</v>
      </c>
      <c r="H31" s="84">
        <f t="shared" si="11"/>
        <v>0</v>
      </c>
      <c r="I31" s="84">
        <f t="shared" si="11"/>
        <v>0</v>
      </c>
      <c r="J31" s="84">
        <f t="shared" si="11"/>
        <v>0</v>
      </c>
      <c r="K31" s="84">
        <f t="shared" si="11"/>
        <v>0</v>
      </c>
      <c r="L31" s="84">
        <f t="shared" si="11"/>
        <v>0</v>
      </c>
      <c r="M31" s="84">
        <f t="shared" si="11"/>
        <v>0</v>
      </c>
      <c r="N31" s="84">
        <f>N29+N30</f>
        <v>0</v>
      </c>
      <c r="O31" s="55"/>
      <c r="P31" s="70"/>
      <c r="Q31" s="46" t="s">
        <v>70</v>
      </c>
    </row>
    <row r="32" spans="1:17" ht="18" customHeight="1" x14ac:dyDescent="0.25">
      <c r="A32" s="9" t="s">
        <v>85</v>
      </c>
      <c r="B32" s="28" t="s">
        <v>41</v>
      </c>
      <c r="C32" s="27"/>
      <c r="D32" s="42"/>
      <c r="E32" s="43"/>
      <c r="F32" s="43"/>
      <c r="G32" s="43"/>
      <c r="H32" s="43"/>
      <c r="I32" s="43"/>
      <c r="J32" s="45">
        <f t="shared" ref="J32:J60" si="12">SUM(D32:I32)</f>
        <v>0</v>
      </c>
      <c r="K32" s="59">
        <f t="shared" ref="K32:K60" si="13">ROUND(J32*25%,2)</f>
        <v>0</v>
      </c>
      <c r="L32" s="59">
        <f>ROUND((J32+K32)*0.1931,2)</f>
        <v>0</v>
      </c>
      <c r="M32" s="59"/>
      <c r="N32" s="62">
        <f>SUM(J32:M32)</f>
        <v>0</v>
      </c>
      <c r="O32" s="15"/>
    </row>
    <row r="33" spans="1:15" ht="18" customHeight="1" x14ac:dyDescent="0.25">
      <c r="A33" s="34" t="s">
        <v>86</v>
      </c>
      <c r="B33" s="22" t="s">
        <v>42</v>
      </c>
      <c r="C33" s="17"/>
      <c r="D33" s="20"/>
      <c r="E33" s="19"/>
      <c r="F33" s="19"/>
      <c r="G33" s="19"/>
      <c r="H33" s="19"/>
      <c r="I33" s="19"/>
      <c r="J33" s="40">
        <f t="shared" si="12"/>
        <v>0</v>
      </c>
      <c r="K33" s="41">
        <f t="shared" si="13"/>
        <v>0</v>
      </c>
      <c r="L33" s="41">
        <f t="shared" ref="L33:L60" si="14">ROUND((J33+K33)*0.1931,2)</f>
        <v>0</v>
      </c>
      <c r="M33" s="41"/>
      <c r="N33" s="64">
        <f t="shared" ref="N33:N49" si="15">SUM(J33:M33)</f>
        <v>0</v>
      </c>
      <c r="O33" s="33"/>
    </row>
    <row r="34" spans="1:15" ht="18" customHeight="1" x14ac:dyDescent="0.25">
      <c r="A34" s="34" t="s">
        <v>86</v>
      </c>
      <c r="B34" s="22" t="s">
        <v>43</v>
      </c>
      <c r="C34" s="17"/>
      <c r="D34" s="20"/>
      <c r="E34" s="19"/>
      <c r="F34" s="19"/>
      <c r="G34" s="19"/>
      <c r="H34" s="19"/>
      <c r="I34" s="19"/>
      <c r="J34" s="40">
        <f t="shared" si="12"/>
        <v>0</v>
      </c>
      <c r="K34" s="41">
        <f t="shared" si="13"/>
        <v>0</v>
      </c>
      <c r="L34" s="41">
        <f t="shared" si="14"/>
        <v>0</v>
      </c>
      <c r="M34" s="41"/>
      <c r="N34" s="64">
        <f t="shared" si="15"/>
        <v>0</v>
      </c>
      <c r="O34" s="33"/>
    </row>
    <row r="35" spans="1:15" ht="18" customHeight="1" x14ac:dyDescent="0.25">
      <c r="A35" s="34" t="s">
        <v>86</v>
      </c>
      <c r="B35" s="22" t="s">
        <v>44</v>
      </c>
      <c r="C35" s="17"/>
      <c r="D35" s="20"/>
      <c r="E35" s="19"/>
      <c r="F35" s="19"/>
      <c r="G35" s="19"/>
      <c r="H35" s="19"/>
      <c r="I35" s="19"/>
      <c r="J35" s="40">
        <f t="shared" si="12"/>
        <v>0</v>
      </c>
      <c r="K35" s="41">
        <f t="shared" si="13"/>
        <v>0</v>
      </c>
      <c r="L35" s="41">
        <f t="shared" si="14"/>
        <v>0</v>
      </c>
      <c r="M35" s="41"/>
      <c r="N35" s="64">
        <f t="shared" si="15"/>
        <v>0</v>
      </c>
      <c r="O35" s="33"/>
    </row>
    <row r="36" spans="1:15" ht="18" customHeight="1" x14ac:dyDescent="0.25">
      <c r="A36" s="34" t="s">
        <v>86</v>
      </c>
      <c r="B36" s="22" t="s">
        <v>45</v>
      </c>
      <c r="C36" s="17"/>
      <c r="D36" s="20"/>
      <c r="E36" s="19"/>
      <c r="F36" s="19"/>
      <c r="G36" s="19"/>
      <c r="H36" s="19"/>
      <c r="I36" s="19"/>
      <c r="J36" s="40">
        <f t="shared" si="12"/>
        <v>0</v>
      </c>
      <c r="K36" s="41">
        <f t="shared" si="13"/>
        <v>0</v>
      </c>
      <c r="L36" s="41">
        <f t="shared" si="14"/>
        <v>0</v>
      </c>
      <c r="M36" s="41"/>
      <c r="N36" s="64">
        <f t="shared" si="15"/>
        <v>0</v>
      </c>
      <c r="O36" s="33"/>
    </row>
    <row r="37" spans="1:15" ht="18" customHeight="1" x14ac:dyDescent="0.25">
      <c r="A37" s="34" t="s">
        <v>86</v>
      </c>
      <c r="B37" s="22" t="s">
        <v>46</v>
      </c>
      <c r="C37" s="17"/>
      <c r="D37" s="20"/>
      <c r="E37" s="19"/>
      <c r="F37" s="19"/>
      <c r="G37" s="19"/>
      <c r="H37" s="19"/>
      <c r="I37" s="19"/>
      <c r="J37" s="40">
        <f t="shared" si="12"/>
        <v>0</v>
      </c>
      <c r="K37" s="41">
        <f t="shared" si="13"/>
        <v>0</v>
      </c>
      <c r="L37" s="41">
        <f t="shared" si="14"/>
        <v>0</v>
      </c>
      <c r="M37" s="41"/>
      <c r="N37" s="64">
        <f t="shared" si="15"/>
        <v>0</v>
      </c>
      <c r="O37" s="33"/>
    </row>
    <row r="38" spans="1:15" ht="18" customHeight="1" x14ac:dyDescent="0.25">
      <c r="A38" s="34" t="s">
        <v>86</v>
      </c>
      <c r="B38" s="22" t="s">
        <v>47</v>
      </c>
      <c r="C38" s="17"/>
      <c r="D38" s="20"/>
      <c r="E38" s="19"/>
      <c r="F38" s="19"/>
      <c r="G38" s="19"/>
      <c r="H38" s="19"/>
      <c r="I38" s="19"/>
      <c r="J38" s="40">
        <f t="shared" si="12"/>
        <v>0</v>
      </c>
      <c r="K38" s="41">
        <f t="shared" si="13"/>
        <v>0</v>
      </c>
      <c r="L38" s="41">
        <f t="shared" si="14"/>
        <v>0</v>
      </c>
      <c r="M38" s="41"/>
      <c r="N38" s="64">
        <f t="shared" si="15"/>
        <v>0</v>
      </c>
      <c r="O38" s="33"/>
    </row>
    <row r="39" spans="1:15" ht="18" customHeight="1" x14ac:dyDescent="0.25">
      <c r="A39" s="34" t="s">
        <v>86</v>
      </c>
      <c r="B39" s="22" t="s">
        <v>48</v>
      </c>
      <c r="C39" s="17"/>
      <c r="D39" s="20"/>
      <c r="E39" s="19"/>
      <c r="F39" s="19"/>
      <c r="G39" s="19"/>
      <c r="H39" s="19"/>
      <c r="I39" s="19"/>
      <c r="J39" s="40">
        <f t="shared" si="12"/>
        <v>0</v>
      </c>
      <c r="K39" s="41">
        <f t="shared" si="13"/>
        <v>0</v>
      </c>
      <c r="L39" s="41">
        <f t="shared" si="14"/>
        <v>0</v>
      </c>
      <c r="M39" s="41"/>
      <c r="N39" s="64">
        <f t="shared" si="15"/>
        <v>0</v>
      </c>
      <c r="O39" s="33"/>
    </row>
    <row r="40" spans="1:15" ht="18" customHeight="1" x14ac:dyDescent="0.25">
      <c r="A40" s="34" t="s">
        <v>86</v>
      </c>
      <c r="B40" s="22" t="s">
        <v>49</v>
      </c>
      <c r="C40" s="17"/>
      <c r="D40" s="20"/>
      <c r="E40" s="19"/>
      <c r="F40" s="19"/>
      <c r="G40" s="19"/>
      <c r="H40" s="19"/>
      <c r="I40" s="19"/>
      <c r="J40" s="40">
        <f t="shared" si="12"/>
        <v>0</v>
      </c>
      <c r="K40" s="41">
        <f t="shared" si="13"/>
        <v>0</v>
      </c>
      <c r="L40" s="41">
        <f t="shared" si="14"/>
        <v>0</v>
      </c>
      <c r="M40" s="41"/>
      <c r="N40" s="64">
        <f t="shared" si="15"/>
        <v>0</v>
      </c>
      <c r="O40" s="33"/>
    </row>
    <row r="41" spans="1:15" ht="18" customHeight="1" x14ac:dyDescent="0.25">
      <c r="A41" s="34" t="s">
        <v>86</v>
      </c>
      <c r="B41" s="22" t="s">
        <v>50</v>
      </c>
      <c r="C41" s="17"/>
      <c r="D41" s="20"/>
      <c r="E41" s="19"/>
      <c r="F41" s="19"/>
      <c r="G41" s="19"/>
      <c r="H41" s="19"/>
      <c r="I41" s="19"/>
      <c r="J41" s="40">
        <f t="shared" si="12"/>
        <v>0</v>
      </c>
      <c r="K41" s="41">
        <f t="shared" si="13"/>
        <v>0</v>
      </c>
      <c r="L41" s="41">
        <f t="shared" si="14"/>
        <v>0</v>
      </c>
      <c r="M41" s="41"/>
      <c r="N41" s="64">
        <f t="shared" si="15"/>
        <v>0</v>
      </c>
      <c r="O41" s="33"/>
    </row>
    <row r="42" spans="1:15" ht="18" customHeight="1" x14ac:dyDescent="0.25">
      <c r="A42" s="34" t="s">
        <v>86</v>
      </c>
      <c r="B42" s="22" t="s">
        <v>51</v>
      </c>
      <c r="C42" s="17"/>
      <c r="D42" s="20"/>
      <c r="E42" s="19"/>
      <c r="F42" s="19"/>
      <c r="G42" s="19"/>
      <c r="H42" s="19"/>
      <c r="I42" s="19"/>
      <c r="J42" s="40">
        <f t="shared" si="12"/>
        <v>0</v>
      </c>
      <c r="K42" s="41">
        <f t="shared" si="13"/>
        <v>0</v>
      </c>
      <c r="L42" s="41">
        <f t="shared" si="14"/>
        <v>0</v>
      </c>
      <c r="M42" s="41"/>
      <c r="N42" s="64">
        <f t="shared" si="15"/>
        <v>0</v>
      </c>
      <c r="O42" s="33"/>
    </row>
    <row r="43" spans="1:15" ht="18" customHeight="1" x14ac:dyDescent="0.25">
      <c r="A43" s="34" t="s">
        <v>86</v>
      </c>
      <c r="B43" s="22" t="s">
        <v>52</v>
      </c>
      <c r="C43" s="17"/>
      <c r="D43" s="20"/>
      <c r="E43" s="19"/>
      <c r="F43" s="19"/>
      <c r="G43" s="19"/>
      <c r="H43" s="19"/>
      <c r="I43" s="19"/>
      <c r="J43" s="40">
        <f t="shared" si="12"/>
        <v>0</v>
      </c>
      <c r="K43" s="41">
        <f t="shared" si="13"/>
        <v>0</v>
      </c>
      <c r="L43" s="41">
        <f t="shared" si="14"/>
        <v>0</v>
      </c>
      <c r="M43" s="41"/>
      <c r="N43" s="64">
        <f t="shared" si="15"/>
        <v>0</v>
      </c>
      <c r="O43" s="33"/>
    </row>
    <row r="44" spans="1:15" ht="18" customHeight="1" x14ac:dyDescent="0.25">
      <c r="A44" s="34" t="s">
        <v>86</v>
      </c>
      <c r="B44" s="22" t="s">
        <v>53</v>
      </c>
      <c r="C44" s="17"/>
      <c r="D44" s="20"/>
      <c r="E44" s="19"/>
      <c r="F44" s="19"/>
      <c r="G44" s="19"/>
      <c r="H44" s="19"/>
      <c r="I44" s="19"/>
      <c r="J44" s="40">
        <f t="shared" si="12"/>
        <v>0</v>
      </c>
      <c r="K44" s="41">
        <f t="shared" si="13"/>
        <v>0</v>
      </c>
      <c r="L44" s="41">
        <f t="shared" si="14"/>
        <v>0</v>
      </c>
      <c r="M44" s="41"/>
      <c r="N44" s="64">
        <f t="shared" si="15"/>
        <v>0</v>
      </c>
      <c r="O44" s="33"/>
    </row>
    <row r="45" spans="1:15" ht="18" customHeight="1" x14ac:dyDescent="0.25">
      <c r="A45" s="34" t="s">
        <v>86</v>
      </c>
      <c r="B45" s="22" t="s">
        <v>54</v>
      </c>
      <c r="C45" s="17"/>
      <c r="D45" s="20"/>
      <c r="E45" s="19"/>
      <c r="F45" s="19"/>
      <c r="G45" s="19"/>
      <c r="H45" s="19"/>
      <c r="I45" s="19"/>
      <c r="J45" s="40">
        <f t="shared" si="12"/>
        <v>0</v>
      </c>
      <c r="K45" s="41">
        <f t="shared" si="13"/>
        <v>0</v>
      </c>
      <c r="L45" s="41">
        <f t="shared" si="14"/>
        <v>0</v>
      </c>
      <c r="M45" s="41"/>
      <c r="N45" s="64">
        <f t="shared" si="15"/>
        <v>0</v>
      </c>
      <c r="O45" s="33"/>
    </row>
    <row r="46" spans="1:15" ht="18" customHeight="1" x14ac:dyDescent="0.25">
      <c r="A46" s="34" t="s">
        <v>86</v>
      </c>
      <c r="B46" s="22" t="s">
        <v>55</v>
      </c>
      <c r="C46" s="17"/>
      <c r="D46" s="20"/>
      <c r="E46" s="19"/>
      <c r="F46" s="19"/>
      <c r="G46" s="19"/>
      <c r="H46" s="19"/>
      <c r="I46" s="19"/>
      <c r="J46" s="40">
        <f t="shared" si="12"/>
        <v>0</v>
      </c>
      <c r="K46" s="41">
        <f t="shared" si="13"/>
        <v>0</v>
      </c>
      <c r="L46" s="41">
        <f t="shared" si="14"/>
        <v>0</v>
      </c>
      <c r="M46" s="41"/>
      <c r="N46" s="64">
        <f t="shared" si="15"/>
        <v>0</v>
      </c>
      <c r="O46" s="33"/>
    </row>
    <row r="47" spans="1:15" ht="18" customHeight="1" x14ac:dyDescent="0.25">
      <c r="A47" s="34" t="s">
        <v>86</v>
      </c>
      <c r="B47" s="22" t="s">
        <v>56</v>
      </c>
      <c r="C47" s="17"/>
      <c r="D47" s="20"/>
      <c r="E47" s="19"/>
      <c r="F47" s="19"/>
      <c r="G47" s="19"/>
      <c r="H47" s="19"/>
      <c r="I47" s="19"/>
      <c r="J47" s="40">
        <f t="shared" si="12"/>
        <v>0</v>
      </c>
      <c r="K47" s="41">
        <f t="shared" si="13"/>
        <v>0</v>
      </c>
      <c r="L47" s="41">
        <f t="shared" si="14"/>
        <v>0</v>
      </c>
      <c r="M47" s="41"/>
      <c r="N47" s="64">
        <f t="shared" si="15"/>
        <v>0</v>
      </c>
      <c r="O47" s="33"/>
    </row>
    <row r="48" spans="1:15" ht="18" customHeight="1" x14ac:dyDescent="0.25">
      <c r="A48" s="34" t="s">
        <v>86</v>
      </c>
      <c r="B48" s="22" t="s">
        <v>57</v>
      </c>
      <c r="C48" s="18"/>
      <c r="D48" s="18"/>
      <c r="E48" s="18"/>
      <c r="F48" s="18"/>
      <c r="G48" s="18"/>
      <c r="H48" s="18"/>
      <c r="I48" s="18"/>
      <c r="J48" s="40">
        <f t="shared" si="12"/>
        <v>0</v>
      </c>
      <c r="K48" s="41">
        <f t="shared" si="13"/>
        <v>0</v>
      </c>
      <c r="L48" s="41">
        <f t="shared" si="14"/>
        <v>0</v>
      </c>
      <c r="M48" s="41"/>
      <c r="N48" s="64">
        <f t="shared" si="15"/>
        <v>0</v>
      </c>
      <c r="O48" s="33"/>
    </row>
    <row r="49" spans="1:15" ht="18" customHeight="1" x14ac:dyDescent="0.25">
      <c r="A49" s="34" t="s">
        <v>86</v>
      </c>
      <c r="B49" s="22" t="s">
        <v>58</v>
      </c>
      <c r="C49" s="18"/>
      <c r="D49" s="18"/>
      <c r="E49" s="18"/>
      <c r="F49" s="18"/>
      <c r="G49" s="18"/>
      <c r="H49" s="18"/>
      <c r="I49" s="18"/>
      <c r="J49" s="40">
        <f t="shared" si="12"/>
        <v>0</v>
      </c>
      <c r="K49" s="41">
        <f t="shared" si="13"/>
        <v>0</v>
      </c>
      <c r="L49" s="41">
        <f t="shared" si="14"/>
        <v>0</v>
      </c>
      <c r="M49" s="41"/>
      <c r="N49" s="64">
        <f t="shared" si="15"/>
        <v>0</v>
      </c>
      <c r="O49" s="33"/>
    </row>
    <row r="50" spans="1:15" ht="18" customHeight="1" x14ac:dyDescent="0.25">
      <c r="A50" s="34" t="s">
        <v>86</v>
      </c>
      <c r="B50" s="22" t="s">
        <v>59</v>
      </c>
      <c r="C50" s="18"/>
      <c r="D50" s="18"/>
      <c r="E50" s="18"/>
      <c r="F50" s="18"/>
      <c r="G50" s="18"/>
      <c r="H50" s="18"/>
      <c r="I50" s="18"/>
      <c r="J50" s="40">
        <f t="shared" si="12"/>
        <v>0</v>
      </c>
      <c r="K50" s="41">
        <f t="shared" si="13"/>
        <v>0</v>
      </c>
      <c r="L50" s="41">
        <f t="shared" si="14"/>
        <v>0</v>
      </c>
      <c r="M50" s="41">
        <f t="shared" ref="M50:M60" si="16">N50-SUM(J50:L50)</f>
        <v>0</v>
      </c>
      <c r="N50" s="64">
        <f>O50*C50</f>
        <v>0</v>
      </c>
      <c r="O50" s="33">
        <v>34000</v>
      </c>
    </row>
    <row r="51" spans="1:15" ht="18" customHeight="1" x14ac:dyDescent="0.25">
      <c r="A51" s="34" t="s">
        <v>86</v>
      </c>
      <c r="B51" s="22" t="s">
        <v>60</v>
      </c>
      <c r="C51" s="18"/>
      <c r="D51" s="18"/>
      <c r="E51" s="18"/>
      <c r="F51" s="18"/>
      <c r="G51" s="18"/>
      <c r="H51" s="18"/>
      <c r="I51" s="18"/>
      <c r="J51" s="40">
        <f t="shared" si="12"/>
        <v>0</v>
      </c>
      <c r="K51" s="41">
        <f t="shared" si="13"/>
        <v>0</v>
      </c>
      <c r="L51" s="41">
        <f t="shared" si="14"/>
        <v>0</v>
      </c>
      <c r="M51" s="41">
        <f t="shared" si="16"/>
        <v>0</v>
      </c>
      <c r="N51" s="64">
        <f t="shared" ref="N51:N60" si="17">O51*C51</f>
        <v>0</v>
      </c>
      <c r="O51" s="31">
        <v>30000</v>
      </c>
    </row>
    <row r="52" spans="1:15" ht="18" customHeight="1" x14ac:dyDescent="0.25">
      <c r="A52" s="34" t="s">
        <v>86</v>
      </c>
      <c r="B52" s="22" t="s">
        <v>61</v>
      </c>
      <c r="C52" s="17"/>
      <c r="D52" s="20"/>
      <c r="E52" s="19"/>
      <c r="F52" s="19"/>
      <c r="G52" s="19"/>
      <c r="H52" s="19"/>
      <c r="I52" s="19"/>
      <c r="J52" s="40">
        <f t="shared" si="12"/>
        <v>0</v>
      </c>
      <c r="K52" s="41">
        <f t="shared" si="13"/>
        <v>0</v>
      </c>
      <c r="L52" s="41">
        <f t="shared" si="14"/>
        <v>0</v>
      </c>
      <c r="M52" s="41">
        <f t="shared" si="16"/>
        <v>0</v>
      </c>
      <c r="N52" s="64">
        <f t="shared" si="17"/>
        <v>0</v>
      </c>
      <c r="O52" s="31">
        <v>40000</v>
      </c>
    </row>
    <row r="53" spans="1:15" ht="18" customHeight="1" x14ac:dyDescent="0.25">
      <c r="A53" s="34" t="s">
        <v>87</v>
      </c>
      <c r="B53" s="22" t="s">
        <v>62</v>
      </c>
      <c r="C53" s="17"/>
      <c r="D53" s="20"/>
      <c r="E53" s="19"/>
      <c r="F53" s="19"/>
      <c r="G53" s="19"/>
      <c r="H53" s="19"/>
      <c r="I53" s="19"/>
      <c r="J53" s="40">
        <f t="shared" si="12"/>
        <v>0</v>
      </c>
      <c r="K53" s="41">
        <f t="shared" si="13"/>
        <v>0</v>
      </c>
      <c r="L53" s="41">
        <f t="shared" si="14"/>
        <v>0</v>
      </c>
      <c r="M53" s="41">
        <f t="shared" si="16"/>
        <v>0</v>
      </c>
      <c r="N53" s="64">
        <f t="shared" si="17"/>
        <v>0</v>
      </c>
      <c r="O53" s="31">
        <v>35000</v>
      </c>
    </row>
    <row r="54" spans="1:15" ht="18" customHeight="1" x14ac:dyDescent="0.25">
      <c r="A54" s="34" t="s">
        <v>87</v>
      </c>
      <c r="B54" s="22" t="s">
        <v>63</v>
      </c>
      <c r="C54" s="17"/>
      <c r="D54" s="20"/>
      <c r="E54" s="19"/>
      <c r="F54" s="19"/>
      <c r="G54" s="19"/>
      <c r="H54" s="19"/>
      <c r="I54" s="19"/>
      <c r="J54" s="40">
        <f t="shared" si="12"/>
        <v>0</v>
      </c>
      <c r="K54" s="41">
        <f t="shared" si="13"/>
        <v>0</v>
      </c>
      <c r="L54" s="41">
        <f t="shared" si="14"/>
        <v>0</v>
      </c>
      <c r="M54" s="41">
        <f t="shared" si="16"/>
        <v>0</v>
      </c>
      <c r="N54" s="64">
        <f t="shared" si="17"/>
        <v>0</v>
      </c>
      <c r="O54" s="31">
        <v>40000</v>
      </c>
    </row>
    <row r="55" spans="1:15" ht="18" customHeight="1" x14ac:dyDescent="0.25">
      <c r="A55" s="34" t="s">
        <v>87</v>
      </c>
      <c r="B55" s="22" t="s">
        <v>64</v>
      </c>
      <c r="C55" s="17"/>
      <c r="D55" s="20"/>
      <c r="E55" s="19"/>
      <c r="F55" s="19"/>
      <c r="G55" s="19"/>
      <c r="H55" s="19"/>
      <c r="I55" s="19"/>
      <c r="J55" s="40">
        <f t="shared" si="12"/>
        <v>0</v>
      </c>
      <c r="K55" s="41">
        <f t="shared" si="13"/>
        <v>0</v>
      </c>
      <c r="L55" s="41">
        <f t="shared" si="14"/>
        <v>0</v>
      </c>
      <c r="M55" s="41">
        <f t="shared" si="16"/>
        <v>0</v>
      </c>
      <c r="N55" s="64">
        <f t="shared" si="17"/>
        <v>0</v>
      </c>
      <c r="O55" s="31">
        <v>40000</v>
      </c>
    </row>
    <row r="56" spans="1:15" ht="18" customHeight="1" x14ac:dyDescent="0.25">
      <c r="A56" s="34" t="s">
        <v>87</v>
      </c>
      <c r="B56" s="22" t="s">
        <v>65</v>
      </c>
      <c r="C56" s="17"/>
      <c r="D56" s="20"/>
      <c r="E56" s="19"/>
      <c r="F56" s="19"/>
      <c r="G56" s="19"/>
      <c r="H56" s="19"/>
      <c r="I56" s="19"/>
      <c r="J56" s="40">
        <f t="shared" si="12"/>
        <v>0</v>
      </c>
      <c r="K56" s="41">
        <f t="shared" si="13"/>
        <v>0</v>
      </c>
      <c r="L56" s="41">
        <f t="shared" si="14"/>
        <v>0</v>
      </c>
      <c r="M56" s="41">
        <f t="shared" si="16"/>
        <v>0</v>
      </c>
      <c r="N56" s="64">
        <f t="shared" si="17"/>
        <v>0</v>
      </c>
      <c r="O56" s="31">
        <v>32000</v>
      </c>
    </row>
    <row r="57" spans="1:15" ht="18.75" customHeight="1" x14ac:dyDescent="0.25">
      <c r="A57" s="34" t="s">
        <v>87</v>
      </c>
      <c r="B57" s="22" t="s">
        <v>66</v>
      </c>
      <c r="C57" s="17"/>
      <c r="D57" s="20"/>
      <c r="E57" s="19"/>
      <c r="F57" s="19"/>
      <c r="G57" s="19"/>
      <c r="H57" s="19"/>
      <c r="I57" s="19"/>
      <c r="J57" s="40">
        <f t="shared" si="12"/>
        <v>0</v>
      </c>
      <c r="K57" s="41">
        <f t="shared" si="13"/>
        <v>0</v>
      </c>
      <c r="L57" s="41">
        <f t="shared" si="14"/>
        <v>0</v>
      </c>
      <c r="M57" s="41">
        <f t="shared" si="16"/>
        <v>0</v>
      </c>
      <c r="N57" s="64">
        <f t="shared" si="17"/>
        <v>0</v>
      </c>
      <c r="O57" s="31">
        <v>32000</v>
      </c>
    </row>
    <row r="58" spans="1:15" ht="18" customHeight="1" x14ac:dyDescent="0.25">
      <c r="A58" s="34" t="s">
        <v>87</v>
      </c>
      <c r="B58" s="22" t="s">
        <v>36</v>
      </c>
      <c r="C58" s="17"/>
      <c r="D58" s="20"/>
      <c r="E58" s="19"/>
      <c r="F58" s="19"/>
      <c r="G58" s="19"/>
      <c r="H58" s="19"/>
      <c r="I58" s="19"/>
      <c r="J58" s="40">
        <f t="shared" si="12"/>
        <v>0</v>
      </c>
      <c r="K58" s="41">
        <f t="shared" si="13"/>
        <v>0</v>
      </c>
      <c r="L58" s="41">
        <f t="shared" si="14"/>
        <v>0</v>
      </c>
      <c r="M58" s="41">
        <f t="shared" si="16"/>
        <v>0</v>
      </c>
      <c r="N58" s="64">
        <f t="shared" si="17"/>
        <v>0</v>
      </c>
      <c r="O58" s="33">
        <v>32000</v>
      </c>
    </row>
    <row r="59" spans="1:15" ht="18" customHeight="1" x14ac:dyDescent="0.25">
      <c r="A59" s="34" t="s">
        <v>87</v>
      </c>
      <c r="B59" s="22" t="s">
        <v>38</v>
      </c>
      <c r="C59" s="17"/>
      <c r="D59" s="20"/>
      <c r="E59" s="19"/>
      <c r="F59" s="19"/>
      <c r="G59" s="19"/>
      <c r="H59" s="19"/>
      <c r="I59" s="19"/>
      <c r="J59" s="40">
        <f t="shared" si="12"/>
        <v>0</v>
      </c>
      <c r="K59" s="41">
        <f t="shared" si="13"/>
        <v>0</v>
      </c>
      <c r="L59" s="41">
        <f t="shared" si="14"/>
        <v>0</v>
      </c>
      <c r="M59" s="41">
        <f t="shared" si="16"/>
        <v>0</v>
      </c>
      <c r="N59" s="64">
        <f t="shared" si="17"/>
        <v>0</v>
      </c>
      <c r="O59" s="33">
        <v>32000</v>
      </c>
    </row>
    <row r="60" spans="1:15" ht="18" customHeight="1" thickBot="1" x14ac:dyDescent="0.3">
      <c r="A60" s="34" t="s">
        <v>87</v>
      </c>
      <c r="B60" s="8" t="s">
        <v>35</v>
      </c>
      <c r="C60" s="74"/>
      <c r="D60" s="75"/>
      <c r="E60" s="76"/>
      <c r="F60" s="76"/>
      <c r="G60" s="76"/>
      <c r="H60" s="76"/>
      <c r="I60" s="76"/>
      <c r="J60" s="52">
        <f t="shared" si="12"/>
        <v>0</v>
      </c>
      <c r="K60" s="51">
        <f t="shared" si="13"/>
        <v>0</v>
      </c>
      <c r="L60" s="51">
        <f t="shared" si="14"/>
        <v>0</v>
      </c>
      <c r="M60" s="51">
        <f t="shared" si="16"/>
        <v>0</v>
      </c>
      <c r="N60" s="65">
        <f t="shared" si="17"/>
        <v>0</v>
      </c>
      <c r="O60" s="77">
        <v>34000</v>
      </c>
    </row>
    <row r="61" spans="1:15" ht="15.75" thickBot="1" x14ac:dyDescent="0.3">
      <c r="A61" s="124" t="s">
        <v>79</v>
      </c>
      <c r="B61" s="125"/>
      <c r="C61" s="83">
        <f>SUM(C32:C60)</f>
        <v>0</v>
      </c>
      <c r="D61" s="83">
        <f t="shared" ref="D61:N61" si="18">SUM(D32:D60)</f>
        <v>0</v>
      </c>
      <c r="E61" s="83">
        <f t="shared" si="18"/>
        <v>0</v>
      </c>
      <c r="F61" s="83">
        <f t="shared" si="18"/>
        <v>0</v>
      </c>
      <c r="G61" s="83">
        <f t="shared" si="18"/>
        <v>0</v>
      </c>
      <c r="H61" s="83">
        <f t="shared" si="18"/>
        <v>0</v>
      </c>
      <c r="I61" s="83">
        <f t="shared" si="18"/>
        <v>0</v>
      </c>
      <c r="J61" s="83">
        <f t="shared" si="18"/>
        <v>0</v>
      </c>
      <c r="K61" s="83">
        <f t="shared" si="18"/>
        <v>0</v>
      </c>
      <c r="L61" s="83">
        <f t="shared" si="18"/>
        <v>0</v>
      </c>
      <c r="M61" s="83">
        <f t="shared" si="18"/>
        <v>0</v>
      </c>
      <c r="N61" s="83">
        <f t="shared" si="18"/>
        <v>0</v>
      </c>
      <c r="O61" s="78"/>
    </row>
    <row r="62" spans="1:15" ht="15.75" thickBot="1" x14ac:dyDescent="0.3">
      <c r="A62" s="122" t="s">
        <v>11</v>
      </c>
      <c r="B62" s="123"/>
      <c r="C62" s="53">
        <f>C31+C61</f>
        <v>0</v>
      </c>
      <c r="D62" s="53">
        <f t="shared" ref="D62:M62" si="19">D31+D61</f>
        <v>0</v>
      </c>
      <c r="E62" s="53">
        <f t="shared" si="19"/>
        <v>0</v>
      </c>
      <c r="F62" s="53">
        <f t="shared" si="19"/>
        <v>0</v>
      </c>
      <c r="G62" s="53">
        <f t="shared" si="19"/>
        <v>0</v>
      </c>
      <c r="H62" s="53">
        <f t="shared" si="19"/>
        <v>0</v>
      </c>
      <c r="I62" s="53">
        <f t="shared" si="19"/>
        <v>0</v>
      </c>
      <c r="J62" s="53">
        <f t="shared" si="19"/>
        <v>0</v>
      </c>
      <c r="K62" s="53">
        <f t="shared" si="19"/>
        <v>0</v>
      </c>
      <c r="L62" s="53">
        <f t="shared" si="19"/>
        <v>0</v>
      </c>
      <c r="M62" s="53">
        <f t="shared" si="19"/>
        <v>0</v>
      </c>
      <c r="N62" s="53">
        <f>N31+N61</f>
        <v>0</v>
      </c>
      <c r="O62" s="54"/>
    </row>
    <row r="63" spans="1:15" ht="45.75" customHeight="1" thickBot="1" x14ac:dyDescent="0.3">
      <c r="A63" s="79"/>
      <c r="B63" s="80" t="s">
        <v>72</v>
      </c>
      <c r="C63" s="59"/>
      <c r="D63" s="59"/>
      <c r="E63" s="59"/>
      <c r="F63" s="59"/>
      <c r="G63" s="59"/>
      <c r="H63" s="59"/>
      <c r="I63" s="59"/>
      <c r="J63" s="45">
        <f t="shared" ref="J63" si="20">SUM(D63:I63)</f>
        <v>0</v>
      </c>
      <c r="K63" s="59">
        <f t="shared" ref="K63" si="21">ROUND(J63*25%,2)</f>
        <v>0</v>
      </c>
      <c r="L63" s="59">
        <f t="shared" ref="L63" si="22">ROUND((J63+K63)*0.1931,2)</f>
        <v>0</v>
      </c>
      <c r="M63" s="85">
        <f t="shared" ref="M63" si="23">N63-SUM(J63:L63)</f>
        <v>0</v>
      </c>
      <c r="N63" s="87">
        <f t="shared" ref="N63" si="24">O63*C63</f>
        <v>0</v>
      </c>
      <c r="O63" s="86">
        <v>36389</v>
      </c>
    </row>
    <row r="64" spans="1:15" ht="15.75" thickBot="1" x14ac:dyDescent="0.3">
      <c r="A64" s="23"/>
      <c r="B64" s="14" t="s">
        <v>73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81"/>
      <c r="O64" s="7"/>
    </row>
    <row r="65" spans="1:20" s="71" customFormat="1" ht="15.75" thickBot="1" x14ac:dyDescent="0.3">
      <c r="A65" s="124" t="s">
        <v>71</v>
      </c>
      <c r="B65" s="125"/>
      <c r="C65" s="82">
        <f>C62+C63+C64</f>
        <v>0</v>
      </c>
      <c r="D65" s="82">
        <f t="shared" ref="D65:N65" si="25">D62+D63+D64</f>
        <v>0</v>
      </c>
      <c r="E65" s="82">
        <f t="shared" si="25"/>
        <v>0</v>
      </c>
      <c r="F65" s="82">
        <f t="shared" si="25"/>
        <v>0</v>
      </c>
      <c r="G65" s="82">
        <f t="shared" si="25"/>
        <v>0</v>
      </c>
      <c r="H65" s="82">
        <f t="shared" si="25"/>
        <v>0</v>
      </c>
      <c r="I65" s="82">
        <f t="shared" si="25"/>
        <v>0</v>
      </c>
      <c r="J65" s="82">
        <f t="shared" si="25"/>
        <v>0</v>
      </c>
      <c r="K65" s="82">
        <f t="shared" si="25"/>
        <v>0</v>
      </c>
      <c r="L65" s="82">
        <f t="shared" si="25"/>
        <v>0</v>
      </c>
      <c r="M65" s="88">
        <f t="shared" si="25"/>
        <v>0</v>
      </c>
      <c r="N65" s="90">
        <f t="shared" si="25"/>
        <v>0</v>
      </c>
      <c r="O65" s="89"/>
      <c r="Q65" s="116" t="s">
        <v>74</v>
      </c>
      <c r="R65" s="117"/>
      <c r="S65" s="116" t="s">
        <v>75</v>
      </c>
      <c r="T65" s="117"/>
    </row>
    <row r="66" spans="1:20" ht="19.5" thickBot="1" x14ac:dyDescent="0.3">
      <c r="B66" s="72" t="s">
        <v>76</v>
      </c>
      <c r="C66" s="73">
        <f>C15*18</f>
        <v>0</v>
      </c>
      <c r="Q66" s="66">
        <v>211</v>
      </c>
      <c r="R66" s="66">
        <v>213</v>
      </c>
      <c r="S66" s="66">
        <v>211</v>
      </c>
      <c r="T66" s="66">
        <v>213</v>
      </c>
    </row>
    <row r="67" spans="1:20" x14ac:dyDescent="0.25">
      <c r="E67" s="35"/>
      <c r="F67" s="35"/>
      <c r="Q67" s="67">
        <f>ROUND(N61*12,1)</f>
        <v>0</v>
      </c>
      <c r="R67" s="67">
        <f>Q67*30.2%</f>
        <v>0</v>
      </c>
      <c r="S67" s="67">
        <f>ROUND(N31*12,1)</f>
        <v>0</v>
      </c>
      <c r="T67" s="67">
        <f>S67*30.2%</f>
        <v>0</v>
      </c>
    </row>
    <row r="68" spans="1:20" s="96" customFormat="1" ht="25.5" customHeight="1" x14ac:dyDescent="0.3">
      <c r="B68" s="132" t="s">
        <v>89</v>
      </c>
      <c r="C68" s="132"/>
      <c r="D68" s="92" t="s">
        <v>80</v>
      </c>
      <c r="E68" s="93"/>
      <c r="F68" s="94"/>
      <c r="G68" s="94"/>
      <c r="H68" s="97"/>
      <c r="I68" s="97"/>
      <c r="J68" s="97"/>
      <c r="K68" s="97"/>
      <c r="L68" s="97"/>
      <c r="M68" s="97"/>
      <c r="N68" s="12"/>
    </row>
    <row r="69" spans="1:20" s="96" customFormat="1" ht="18.75" x14ac:dyDescent="0.3">
      <c r="B69" s="95"/>
      <c r="C69" s="95"/>
      <c r="D69" s="92"/>
      <c r="E69" s="93"/>
      <c r="F69" s="68" t="s">
        <v>81</v>
      </c>
      <c r="G69" s="94"/>
      <c r="H69" s="97"/>
      <c r="I69" s="97"/>
      <c r="J69" s="97"/>
      <c r="K69" s="97"/>
      <c r="L69" s="97"/>
      <c r="M69" s="97"/>
      <c r="N69" s="12"/>
    </row>
    <row r="70" spans="1:20" s="96" customFormat="1" ht="18.75" x14ac:dyDescent="0.3">
      <c r="B70" s="95"/>
      <c r="C70" s="95"/>
      <c r="D70" s="92"/>
      <c r="E70" s="93"/>
      <c r="F70" s="94"/>
      <c r="G70" s="94"/>
      <c r="H70" s="97"/>
      <c r="I70" s="97"/>
      <c r="J70" s="97"/>
      <c r="K70" s="97"/>
      <c r="L70" s="97"/>
      <c r="M70" s="97"/>
      <c r="N70" s="12"/>
    </row>
    <row r="71" spans="1:20" s="96" customFormat="1" ht="18.75" x14ac:dyDescent="0.3">
      <c r="B71" s="69"/>
      <c r="C71" s="69"/>
      <c r="D71" s="68"/>
      <c r="E71" s="68"/>
      <c r="G71" s="68"/>
    </row>
    <row r="72" spans="1:20" s="96" customFormat="1" ht="18.75" x14ac:dyDescent="0.3">
      <c r="B72" s="133" t="s">
        <v>82</v>
      </c>
      <c r="C72" s="133"/>
      <c r="D72" s="68" t="s">
        <v>83</v>
      </c>
      <c r="E72" s="68"/>
      <c r="F72" s="68"/>
      <c r="G72" s="68"/>
    </row>
    <row r="73" spans="1:20" s="96" customFormat="1" ht="18.75" x14ac:dyDescent="0.3">
      <c r="B73" s="69"/>
      <c r="C73" s="69"/>
      <c r="D73" s="68"/>
      <c r="E73" s="68"/>
      <c r="F73" s="68" t="s">
        <v>81</v>
      </c>
      <c r="G73" s="68"/>
    </row>
    <row r="75" spans="1:20" x14ac:dyDescent="0.25">
      <c r="B75" s="98" t="s">
        <v>88</v>
      </c>
    </row>
  </sheetData>
  <mergeCells count="29">
    <mergeCell ref="B68:C68"/>
    <mergeCell ref="B72:C72"/>
    <mergeCell ref="B3:N3"/>
    <mergeCell ref="M8:M9"/>
    <mergeCell ref="A65:B65"/>
    <mergeCell ref="Q65:R65"/>
    <mergeCell ref="S65:T65"/>
    <mergeCell ref="O8:O9"/>
    <mergeCell ref="N8:N9"/>
    <mergeCell ref="A62:B62"/>
    <mergeCell ref="A61:B61"/>
    <mergeCell ref="A30:I30"/>
    <mergeCell ref="A31:B31"/>
    <mergeCell ref="H8:H9"/>
    <mergeCell ref="I8:I9"/>
    <mergeCell ref="B2:N2"/>
    <mergeCell ref="A29:B29"/>
    <mergeCell ref="A8:A9"/>
    <mergeCell ref="B8:B9"/>
    <mergeCell ref="C8:C9"/>
    <mergeCell ref="C5:I5"/>
    <mergeCell ref="C4:I4"/>
    <mergeCell ref="C6:J6"/>
    <mergeCell ref="J8:J9"/>
    <mergeCell ref="D8:D9"/>
    <mergeCell ref="E8:F8"/>
    <mergeCell ref="G8:G9"/>
    <mergeCell ref="K8:K9"/>
    <mergeCell ref="L8:L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Мэрия города Ярославля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Рожкина Ольга Юрьевна</dc:creator>
  <cp:lastModifiedBy>Рожкина Ольга Юрьевна</cp:lastModifiedBy>
  <dcterms:created xsi:type="dcterms:W3CDTF">2026-07-31T05:37:48Z</dcterms:created>
  <dcterms:modified xsi:type="dcterms:W3CDTF">2026-08-04T10:35:04Z</dcterms:modified>
</cp:coreProperties>
</file>