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599" activeTab="3"/>
  </bookViews>
  <sheets>
    <sheet name="ПП" sheetId="5" r:id="rId1"/>
    <sheet name="АП" sheetId="4" r:id="rId2"/>
    <sheet name="УВП" sheetId="7" r:id="rId3"/>
    <sheet name="ОП " sheetId="10" r:id="rId4"/>
  </sheets>
  <calcPr calcId="145621"/>
</workbook>
</file>

<file path=xl/calcChain.xml><?xml version="1.0" encoding="utf-8"?>
<calcChain xmlns="http://schemas.openxmlformats.org/spreadsheetml/2006/main">
  <c r="M18" i="4" l="1"/>
  <c r="N18" i="4"/>
  <c r="D18" i="4"/>
  <c r="M17" i="4"/>
  <c r="D17" i="4"/>
  <c r="I14" i="4"/>
  <c r="J14" i="4" s="1"/>
  <c r="L14" i="4" s="1"/>
  <c r="M14" i="4" s="1"/>
  <c r="I15" i="4"/>
  <c r="J15" i="4" s="1"/>
  <c r="L15" i="4" s="1"/>
  <c r="M15" i="4" s="1"/>
  <c r="C42" i="10" l="1"/>
  <c r="H41" i="10"/>
  <c r="I41" i="10" s="1"/>
  <c r="K41" i="10" s="1"/>
  <c r="H40" i="10"/>
  <c r="I40" i="10" s="1"/>
  <c r="K40" i="10" s="1"/>
  <c r="C57" i="7"/>
  <c r="C52" i="7"/>
  <c r="H51" i="7"/>
  <c r="I51" i="7" s="1"/>
  <c r="K51" i="7" s="1"/>
  <c r="N36" i="7"/>
  <c r="C36" i="7"/>
  <c r="H35" i="7"/>
  <c r="I35" i="7" s="1"/>
  <c r="K35" i="7" s="1"/>
  <c r="N40" i="10" l="1"/>
  <c r="N42" i="10" s="1"/>
  <c r="L40" i="10"/>
  <c r="L41" i="10"/>
  <c r="N41" i="10"/>
  <c r="L51" i="7"/>
  <c r="L52" i="7" s="1"/>
  <c r="N51" i="7"/>
  <c r="N52" i="7" s="1"/>
  <c r="L35" i="7"/>
  <c r="L36" i="7" s="1"/>
  <c r="N35" i="7"/>
  <c r="L42" i="10" l="1"/>
  <c r="H62" i="10" l="1"/>
  <c r="H61" i="10"/>
  <c r="H59" i="10"/>
  <c r="H58" i="10"/>
  <c r="H56" i="10"/>
  <c r="H55" i="10"/>
  <c r="H54" i="10"/>
  <c r="H53" i="10"/>
  <c r="H51" i="10"/>
  <c r="H50" i="10"/>
  <c r="H49" i="10"/>
  <c r="H48" i="10"/>
  <c r="H46" i="10"/>
  <c r="H45" i="10"/>
  <c r="H44" i="10"/>
  <c r="H43" i="10"/>
  <c r="H38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H11" i="10"/>
  <c r="H9" i="10"/>
  <c r="H7" i="10"/>
  <c r="C18" i="10"/>
  <c r="C14" i="10"/>
  <c r="C8" i="10"/>
  <c r="C10" i="10"/>
  <c r="C28" i="7" l="1"/>
  <c r="H27" i="7"/>
  <c r="I27" i="7" s="1"/>
  <c r="K27" i="7" s="1"/>
  <c r="L27" i="7" s="1"/>
  <c r="L28" i="7" l="1"/>
  <c r="N27" i="7"/>
  <c r="N28" i="7" s="1"/>
  <c r="H55" i="7"/>
  <c r="I55" i="7" s="1"/>
  <c r="K55" i="7" s="1"/>
  <c r="L55" i="7" s="1"/>
  <c r="H53" i="7"/>
  <c r="I53" i="7" s="1"/>
  <c r="K53" i="7" s="1"/>
  <c r="L53" i="7" s="1"/>
  <c r="H49" i="7"/>
  <c r="I49" i="7" s="1"/>
  <c r="K49" i="7" s="1"/>
  <c r="L49" i="7" s="1"/>
  <c r="H47" i="7"/>
  <c r="I47" i="7" s="1"/>
  <c r="K47" i="7" s="1"/>
  <c r="L47" i="7" s="1"/>
  <c r="H45" i="7"/>
  <c r="I45" i="7" s="1"/>
  <c r="K45" i="7" s="1"/>
  <c r="L45" i="7" s="1"/>
  <c r="H43" i="7"/>
  <c r="I43" i="7" s="1"/>
  <c r="K43" i="7" s="1"/>
  <c r="L43" i="7" s="1"/>
  <c r="H41" i="7"/>
  <c r="I41" i="7" s="1"/>
  <c r="K41" i="7" s="1"/>
  <c r="L41" i="7" s="1"/>
  <c r="H39" i="7"/>
  <c r="I39" i="7" s="1"/>
  <c r="K39" i="7" s="1"/>
  <c r="L39" i="7" s="1"/>
  <c r="H37" i="7"/>
  <c r="I37" i="7" s="1"/>
  <c r="K37" i="7" s="1"/>
  <c r="L37" i="7" s="1"/>
  <c r="H33" i="7"/>
  <c r="I33" i="7" s="1"/>
  <c r="K33" i="7" s="1"/>
  <c r="L33" i="7" s="1"/>
  <c r="H31" i="7"/>
  <c r="I31" i="7" s="1"/>
  <c r="K31" i="7" s="1"/>
  <c r="H29" i="7"/>
  <c r="I29" i="7" s="1"/>
  <c r="K29" i="7" s="1"/>
  <c r="L29" i="7" s="1"/>
  <c r="H25" i="7"/>
  <c r="H23" i="7"/>
  <c r="H21" i="7"/>
  <c r="H19" i="7"/>
  <c r="H17" i="7"/>
  <c r="H15" i="7"/>
  <c r="H13" i="7"/>
  <c r="H11" i="7"/>
  <c r="H9" i="7"/>
  <c r="H7" i="7"/>
  <c r="N10" i="7"/>
  <c r="F40" i="5"/>
  <c r="G40" i="5"/>
  <c r="M39" i="5"/>
  <c r="M38" i="5"/>
  <c r="M37" i="5"/>
  <c r="M36" i="5"/>
  <c r="M35" i="5"/>
  <c r="M34" i="5"/>
  <c r="M33" i="5"/>
  <c r="M32" i="5"/>
  <c r="M31" i="5"/>
  <c r="M30" i="5"/>
  <c r="M29" i="5"/>
  <c r="M27" i="5"/>
  <c r="M25" i="5"/>
  <c r="M24" i="5"/>
  <c r="M23" i="5"/>
  <c r="M22" i="5"/>
  <c r="M20" i="5"/>
  <c r="M19" i="5"/>
  <c r="M17" i="5"/>
  <c r="M16" i="5"/>
  <c r="M15" i="5"/>
  <c r="M14" i="5"/>
  <c r="M8" i="5"/>
  <c r="M9" i="5"/>
  <c r="M10" i="5"/>
  <c r="M11" i="5"/>
  <c r="M12" i="5"/>
  <c r="M7" i="5"/>
  <c r="L31" i="7" l="1"/>
  <c r="N31" i="7"/>
  <c r="N32" i="7" s="1"/>
  <c r="I16" i="4"/>
  <c r="I13" i="4"/>
  <c r="I12" i="4"/>
  <c r="I11" i="4"/>
  <c r="I10" i="4"/>
  <c r="I9" i="4"/>
  <c r="I8" i="4"/>
  <c r="J16" i="4" l="1"/>
  <c r="L16" i="4" s="1"/>
  <c r="J13" i="4"/>
  <c r="L13" i="4" s="1"/>
  <c r="J12" i="4"/>
  <c r="L12" i="4" s="1"/>
  <c r="J11" i="4"/>
  <c r="L11" i="4" s="1"/>
  <c r="J9" i="4"/>
  <c r="L9" i="4" s="1"/>
  <c r="J10" i="4"/>
  <c r="L10" i="4" s="1"/>
  <c r="J8" i="4"/>
  <c r="L8" i="4" s="1"/>
  <c r="C63" i="10" l="1"/>
  <c r="C10" i="7"/>
  <c r="G31" i="5"/>
  <c r="G36" i="5"/>
  <c r="G35" i="5"/>
  <c r="M11" i="4"/>
  <c r="M16" i="4"/>
  <c r="M13" i="4"/>
  <c r="N38" i="5"/>
  <c r="G38" i="5"/>
  <c r="N8" i="5"/>
  <c r="N16" i="5"/>
  <c r="N15" i="5"/>
  <c r="N14" i="5"/>
  <c r="N35" i="5"/>
  <c r="N31" i="5"/>
  <c r="N36" i="5"/>
  <c r="N24" i="5"/>
  <c r="G26" i="5"/>
  <c r="N10" i="5"/>
  <c r="N23" i="5"/>
  <c r="N17" i="5"/>
  <c r="C34" i="10"/>
  <c r="C16" i="7"/>
  <c r="I15" i="7"/>
  <c r="F41" i="5"/>
  <c r="G32" i="5"/>
  <c r="G30" i="5"/>
  <c r="G33" i="5"/>
  <c r="G34" i="5"/>
  <c r="G37" i="5"/>
  <c r="G39" i="5"/>
  <c r="I9" i="7"/>
  <c r="K9" i="7" s="1"/>
  <c r="L9" i="7" s="1"/>
  <c r="N9" i="5"/>
  <c r="N7" i="5"/>
  <c r="M12" i="4"/>
  <c r="N25" i="5"/>
  <c r="C57" i="10"/>
  <c r="C60" i="10"/>
  <c r="I55" i="10"/>
  <c r="K55" i="10" s="1"/>
  <c r="I54" i="10"/>
  <c r="K54" i="10" s="1"/>
  <c r="C52" i="10"/>
  <c r="I50" i="10"/>
  <c r="K50" i="10" s="1"/>
  <c r="C47" i="10"/>
  <c r="C39" i="10"/>
  <c r="C36" i="10"/>
  <c r="C32" i="10"/>
  <c r="C30" i="10"/>
  <c r="C28" i="10"/>
  <c r="C26" i="10"/>
  <c r="C24" i="10"/>
  <c r="C16" i="10"/>
  <c r="C20" i="10" s="1"/>
  <c r="C22" i="10" s="1"/>
  <c r="C12" i="10"/>
  <c r="I7" i="10"/>
  <c r="K7" i="10" s="1"/>
  <c r="G13" i="5"/>
  <c r="G28" i="5"/>
  <c r="N19" i="5"/>
  <c r="C8" i="7"/>
  <c r="I7" i="7"/>
  <c r="K7" i="7" s="1"/>
  <c r="N37" i="5"/>
  <c r="N30" i="5"/>
  <c r="C20" i="7"/>
  <c r="I19" i="7"/>
  <c r="C30" i="7"/>
  <c r="C32" i="7" s="1"/>
  <c r="C14" i="7"/>
  <c r="C38" i="7"/>
  <c r="I13" i="7"/>
  <c r="K13" i="7" s="1"/>
  <c r="L13" i="7" s="1"/>
  <c r="M10" i="4"/>
  <c r="C56" i="7"/>
  <c r="C54" i="7"/>
  <c r="C50" i="7"/>
  <c r="C42" i="7"/>
  <c r="C44" i="7" s="1"/>
  <c r="C46" i="7" s="1"/>
  <c r="C48" i="7" s="1"/>
  <c r="N34" i="7"/>
  <c r="C40" i="7"/>
  <c r="C34" i="7"/>
  <c r="C26" i="7"/>
  <c r="I25" i="7"/>
  <c r="K25" i="7" s="1"/>
  <c r="L25" i="7" s="1"/>
  <c r="C24" i="7"/>
  <c r="I23" i="7"/>
  <c r="K23" i="7" s="1"/>
  <c r="L23" i="7" s="1"/>
  <c r="C22" i="7"/>
  <c r="I21" i="7"/>
  <c r="K21" i="7" s="1"/>
  <c r="L21" i="7" s="1"/>
  <c r="C18" i="7"/>
  <c r="I11" i="7"/>
  <c r="K11" i="7" s="1"/>
  <c r="L11" i="7" s="1"/>
  <c r="I17" i="7"/>
  <c r="K17" i="7" s="1"/>
  <c r="M8" i="4"/>
  <c r="N29" i="5"/>
  <c r="N32" i="5"/>
  <c r="N33" i="5"/>
  <c r="N34" i="5"/>
  <c r="N39" i="5"/>
  <c r="N27" i="5"/>
  <c r="N22" i="5"/>
  <c r="N20" i="5"/>
  <c r="N11" i="5"/>
  <c r="N12" i="5"/>
  <c r="G29" i="5"/>
  <c r="G21" i="5"/>
  <c r="M9" i="4"/>
  <c r="G18" i="5"/>
  <c r="C64" i="10" l="1"/>
  <c r="K19" i="7"/>
  <c r="L19" i="7" s="1"/>
  <c r="L20" i="7" s="1"/>
  <c r="K15" i="7"/>
  <c r="L15" i="7" s="1"/>
  <c r="L16" i="7" s="1"/>
  <c r="N55" i="10"/>
  <c r="L55" i="10"/>
  <c r="N54" i="10"/>
  <c r="L54" i="10"/>
  <c r="N7" i="10"/>
  <c r="L7" i="10"/>
  <c r="L8" i="10" s="1"/>
  <c r="N50" i="10"/>
  <c r="L50" i="10"/>
  <c r="C12" i="7"/>
  <c r="I11" i="10"/>
  <c r="I13" i="10"/>
  <c r="I15" i="10"/>
  <c r="I23" i="10"/>
  <c r="I25" i="10"/>
  <c r="I27" i="10"/>
  <c r="I29" i="10"/>
  <c r="I31" i="10"/>
  <c r="I33" i="10"/>
  <c r="K33" i="10" s="1"/>
  <c r="I38" i="10"/>
  <c r="K38" i="10" s="1"/>
  <c r="I43" i="10"/>
  <c r="K43" i="10" s="1"/>
  <c r="I45" i="10"/>
  <c r="K45" i="10" s="1"/>
  <c r="I49" i="10"/>
  <c r="K49" i="10" s="1"/>
  <c r="I58" i="10"/>
  <c r="K58" i="10" s="1"/>
  <c r="I62" i="10"/>
  <c r="K62" i="10" s="1"/>
  <c r="I56" i="10"/>
  <c r="K56" i="10" s="1"/>
  <c r="I9" i="10"/>
  <c r="I17" i="10"/>
  <c r="I19" i="10"/>
  <c r="K19" i="10" s="1"/>
  <c r="I21" i="10"/>
  <c r="K21" i="10" s="1"/>
  <c r="I35" i="10"/>
  <c r="I37" i="10"/>
  <c r="K37" i="10" s="1"/>
  <c r="I44" i="10"/>
  <c r="K44" i="10" s="1"/>
  <c r="I46" i="10"/>
  <c r="K46" i="10" s="1"/>
  <c r="I48" i="10"/>
  <c r="K48" i="10" s="1"/>
  <c r="I51" i="10"/>
  <c r="K51" i="10" s="1"/>
  <c r="I53" i="10"/>
  <c r="K53" i="10" s="1"/>
  <c r="I59" i="10"/>
  <c r="K59" i="10" s="1"/>
  <c r="I61" i="10"/>
  <c r="K61" i="10" s="1"/>
  <c r="P11" i="5"/>
  <c r="Q11" i="5" s="1"/>
  <c r="P22" i="5"/>
  <c r="Q22" i="5" s="1"/>
  <c r="P39" i="5"/>
  <c r="Q39" i="5" s="1"/>
  <c r="P34" i="5"/>
  <c r="Q34" i="5" s="1"/>
  <c r="P32" i="5"/>
  <c r="Q32" i="5" s="1"/>
  <c r="P30" i="5"/>
  <c r="Q30" i="5" s="1"/>
  <c r="P19" i="5"/>
  <c r="Q19" i="5" s="1"/>
  <c r="P9" i="5"/>
  <c r="Q9" i="5" s="1"/>
  <c r="P17" i="5"/>
  <c r="Q17" i="5" s="1"/>
  <c r="P10" i="5"/>
  <c r="Q10" i="5" s="1"/>
  <c r="P24" i="5"/>
  <c r="Q24" i="5" s="1"/>
  <c r="P31" i="5"/>
  <c r="Q31" i="5" s="1"/>
  <c r="P14" i="5"/>
  <c r="Q14" i="5" s="1"/>
  <c r="P16" i="5"/>
  <c r="Q16" i="5" s="1"/>
  <c r="P12" i="5"/>
  <c r="Q12" i="5" s="1"/>
  <c r="P20" i="5"/>
  <c r="Q20" i="5" s="1"/>
  <c r="Q21" i="5" s="1"/>
  <c r="P27" i="5"/>
  <c r="Q27" i="5" s="1"/>
  <c r="Q28" i="5" s="1"/>
  <c r="P33" i="5"/>
  <c r="Q33" i="5" s="1"/>
  <c r="P29" i="5"/>
  <c r="Q29" i="5" s="1"/>
  <c r="P37" i="5"/>
  <c r="Q37" i="5" s="1"/>
  <c r="P25" i="5"/>
  <c r="Q25" i="5" s="1"/>
  <c r="P7" i="5"/>
  <c r="Q7" i="5" s="1"/>
  <c r="P23" i="5"/>
  <c r="Q23" i="5" s="1"/>
  <c r="P36" i="5"/>
  <c r="Q36" i="5" s="1"/>
  <c r="P35" i="5"/>
  <c r="Q35" i="5" s="1"/>
  <c r="P15" i="5"/>
  <c r="Q15" i="5" s="1"/>
  <c r="P8" i="5"/>
  <c r="Q8" i="5" s="1"/>
  <c r="P38" i="5"/>
  <c r="Q38" i="5" s="1"/>
  <c r="G41" i="5"/>
  <c r="L40" i="7"/>
  <c r="N39" i="7"/>
  <c r="N40" i="7" s="1"/>
  <c r="L42" i="7"/>
  <c r="N41" i="7"/>
  <c r="N42" i="7" s="1"/>
  <c r="N43" i="7"/>
  <c r="L50" i="7"/>
  <c r="N49" i="7"/>
  <c r="N50" i="7" s="1"/>
  <c r="N53" i="7"/>
  <c r="N54" i="7" s="1"/>
  <c r="L54" i="7"/>
  <c r="N55" i="7"/>
  <c r="N56" i="7" s="1"/>
  <c r="L56" i="7"/>
  <c r="L34" i="7"/>
  <c r="N33" i="7"/>
  <c r="N45" i="7"/>
  <c r="N47" i="7"/>
  <c r="N8" i="10"/>
  <c r="N37" i="7"/>
  <c r="N38" i="7" s="1"/>
  <c r="L38" i="7"/>
  <c r="N29" i="7"/>
  <c r="N30" i="7" s="1"/>
  <c r="L30" i="7"/>
  <c r="N25" i="7"/>
  <c r="N26" i="7" s="1"/>
  <c r="L26" i="7"/>
  <c r="L24" i="7"/>
  <c r="N23" i="7"/>
  <c r="N24" i="7" s="1"/>
  <c r="L22" i="7"/>
  <c r="N21" i="7"/>
  <c r="N22" i="7" s="1"/>
  <c r="N17" i="7"/>
  <c r="N18" i="7" s="1"/>
  <c r="L17" i="7"/>
  <c r="L18" i="7" s="1"/>
  <c r="N13" i="7"/>
  <c r="N14" i="7" s="1"/>
  <c r="N11" i="7"/>
  <c r="N7" i="7"/>
  <c r="L7" i="7"/>
  <c r="N19" i="7"/>
  <c r="L10" i="7"/>
  <c r="Q26" i="5"/>
  <c r="Q18" i="5" l="1"/>
  <c r="N62" i="10"/>
  <c r="L62" i="10"/>
  <c r="L61" i="10"/>
  <c r="N61" i="10"/>
  <c r="N63" i="10" s="1"/>
  <c r="L56" i="10"/>
  <c r="N56" i="10"/>
  <c r="L53" i="10"/>
  <c r="L57" i="10" s="1"/>
  <c r="N53" i="10"/>
  <c r="N38" i="10"/>
  <c r="L38" i="10"/>
  <c r="N37" i="10"/>
  <c r="N39" i="10" s="1"/>
  <c r="L37" i="10"/>
  <c r="K25" i="10"/>
  <c r="K11" i="10"/>
  <c r="Q40" i="5"/>
  <c r="Q13" i="5"/>
  <c r="Q41" i="5" s="1"/>
  <c r="L59" i="10"/>
  <c r="N59" i="10"/>
  <c r="N58" i="10"/>
  <c r="N60" i="10" s="1"/>
  <c r="L58" i="10"/>
  <c r="L51" i="10"/>
  <c r="N51" i="10"/>
  <c r="L49" i="10"/>
  <c r="N49" i="10"/>
  <c r="N48" i="10"/>
  <c r="L48" i="10"/>
  <c r="L46" i="10"/>
  <c r="N46" i="10"/>
  <c r="N45" i="10"/>
  <c r="L45" i="10"/>
  <c r="N44" i="10"/>
  <c r="L44" i="10"/>
  <c r="N43" i="10"/>
  <c r="L43" i="10"/>
  <c r="K35" i="10"/>
  <c r="N33" i="10"/>
  <c r="N34" i="10" s="1"/>
  <c r="L33" i="10"/>
  <c r="L34" i="10" s="1"/>
  <c r="K31" i="10"/>
  <c r="K29" i="10"/>
  <c r="K27" i="10"/>
  <c r="K23" i="10"/>
  <c r="N21" i="10"/>
  <c r="N22" i="10" s="1"/>
  <c r="L21" i="10"/>
  <c r="L19" i="10"/>
  <c r="L20" i="10" s="1"/>
  <c r="N19" i="10"/>
  <c r="N20" i="10" s="1"/>
  <c r="K17" i="10"/>
  <c r="K15" i="10"/>
  <c r="K13" i="10"/>
  <c r="K9" i="10"/>
  <c r="L32" i="7"/>
  <c r="N8" i="7"/>
  <c r="N44" i="7"/>
  <c r="N46" i="7" s="1"/>
  <c r="N48" i="7" s="1"/>
  <c r="L44" i="7"/>
  <c r="L46" i="7" s="1"/>
  <c r="L48" i="7" s="1"/>
  <c r="L14" i="7"/>
  <c r="L8" i="7"/>
  <c r="L60" i="10" l="1"/>
  <c r="N57" i="10"/>
  <c r="L22" i="10"/>
  <c r="L39" i="10"/>
  <c r="N25" i="10"/>
  <c r="N26" i="10" s="1"/>
  <c r="L25" i="10"/>
  <c r="L26" i="10" s="1"/>
  <c r="L11" i="10"/>
  <c r="L12" i="10" s="1"/>
  <c r="N11" i="10"/>
  <c r="N12" i="10" s="1"/>
  <c r="N35" i="10"/>
  <c r="N36" i="10" s="1"/>
  <c r="L35" i="10"/>
  <c r="L36" i="10" s="1"/>
  <c r="N31" i="10"/>
  <c r="N32" i="10" s="1"/>
  <c r="L31" i="10"/>
  <c r="L32" i="10" s="1"/>
  <c r="N29" i="10"/>
  <c r="N30" i="10" s="1"/>
  <c r="L29" i="10"/>
  <c r="L30" i="10" s="1"/>
  <c r="L27" i="10"/>
  <c r="L28" i="10" s="1"/>
  <c r="N27" i="10"/>
  <c r="N28" i="10" s="1"/>
  <c r="N23" i="10"/>
  <c r="N24" i="10" s="1"/>
  <c r="L23" i="10"/>
  <c r="L24" i="10" s="1"/>
  <c r="N17" i="10"/>
  <c r="N18" i="10" s="1"/>
  <c r="L17" i="10"/>
  <c r="L18" i="10" s="1"/>
  <c r="N15" i="10"/>
  <c r="N16" i="10" s="1"/>
  <c r="L15" i="10"/>
  <c r="L16" i="10" s="1"/>
  <c r="L13" i="10"/>
  <c r="L14" i="10" s="1"/>
  <c r="N13" i="10"/>
  <c r="N14" i="10" s="1"/>
  <c r="N9" i="10"/>
  <c r="N10" i="10" s="1"/>
  <c r="L9" i="10"/>
  <c r="L10" i="10" s="1"/>
  <c r="L64" i="10" s="1"/>
  <c r="L47" i="10"/>
  <c r="N52" i="10"/>
  <c r="L12" i="7"/>
  <c r="L57" i="7" s="1"/>
  <c r="N12" i="7"/>
  <c r="N57" i="7" s="1"/>
  <c r="L63" i="10"/>
  <c r="N47" i="10"/>
  <c r="L52" i="10"/>
  <c r="N64" i="10" l="1"/>
</calcChain>
</file>

<file path=xl/sharedStrings.xml><?xml version="1.0" encoding="utf-8"?>
<sst xmlns="http://schemas.openxmlformats.org/spreadsheetml/2006/main" count="321" uniqueCount="180">
  <si>
    <t>Директор</t>
  </si>
  <si>
    <t>Ф.И.О.</t>
  </si>
  <si>
    <t>Уровень образования</t>
  </si>
  <si>
    <t>должность</t>
  </si>
  <si>
    <t>категория</t>
  </si>
  <si>
    <t>Кол-во часов</t>
  </si>
  <si>
    <t>Кол-во ставок</t>
  </si>
  <si>
    <t xml:space="preserve">Базовый оклад </t>
  </si>
  <si>
    <t>Оплата по нагрузке</t>
  </si>
  <si>
    <t>коэф.уровня образования</t>
  </si>
  <si>
    <t>коэф. стажа работы</t>
  </si>
  <si>
    <t>коэф. напряженности</t>
  </si>
  <si>
    <t>высшее проф.образ.</t>
  </si>
  <si>
    <t>вторая</t>
  </si>
  <si>
    <t>методист</t>
  </si>
  <si>
    <t>соц. педагог</t>
  </si>
  <si>
    <t>первая</t>
  </si>
  <si>
    <t>высшая</t>
  </si>
  <si>
    <t>педагог доп.образов.</t>
  </si>
  <si>
    <t>Наименование должности</t>
  </si>
  <si>
    <t>Базовый оклад</t>
  </si>
  <si>
    <t>Коэф. в зависимости от группы</t>
  </si>
  <si>
    <t>Коэф. в зависимости от занимаемой должности</t>
  </si>
  <si>
    <t>Повышающий коэфициент</t>
  </si>
  <si>
    <t>Должностной оклад с коэф.</t>
  </si>
  <si>
    <t xml:space="preserve">Коэф. специфики работы </t>
  </si>
  <si>
    <t>Должностной оклад с учетом всех коэф.</t>
  </si>
  <si>
    <t>Должностной оклад с учетом всех коэф.с округлением</t>
  </si>
  <si>
    <t>ср.проф.образ</t>
  </si>
  <si>
    <t>Группа образовательного учреждения по оплате труда - первая</t>
  </si>
  <si>
    <t>вакансия</t>
  </si>
  <si>
    <t>педагог-организатор</t>
  </si>
  <si>
    <t>педагог.психолог</t>
  </si>
  <si>
    <t>концертмейстер</t>
  </si>
  <si>
    <t>Должностной оклад с учетом всех коэф.специфики</t>
  </si>
  <si>
    <t xml:space="preserve">Должностной оклад с коэф. специф </t>
  </si>
  <si>
    <t>вахтер</t>
  </si>
  <si>
    <t>гардеробщик</t>
  </si>
  <si>
    <t>Приложение 4</t>
  </si>
  <si>
    <t>педагогический персонал</t>
  </si>
  <si>
    <t>Коэф. квалифик. категории</t>
  </si>
  <si>
    <t xml:space="preserve">Должностной оклад с коэф. с округлением </t>
  </si>
  <si>
    <t>коэф. группы</t>
  </si>
  <si>
    <t>коэф. уровня</t>
  </si>
  <si>
    <t>ВСЕГО</t>
  </si>
  <si>
    <t>административный персонал</t>
  </si>
  <si>
    <t>обслуживающий персонал</t>
  </si>
  <si>
    <t>Секретарь</t>
  </si>
  <si>
    <t>Заведующий хозяйством</t>
  </si>
  <si>
    <t>Художественный руководитель</t>
  </si>
  <si>
    <t>Бухгалтер</t>
  </si>
  <si>
    <t>Программист</t>
  </si>
  <si>
    <t>%</t>
  </si>
  <si>
    <t>Сумма</t>
  </si>
  <si>
    <t>Балетмейстер</t>
  </si>
  <si>
    <t>Хормейстер</t>
  </si>
  <si>
    <t>Техник</t>
  </si>
  <si>
    <t>Инженер</t>
  </si>
  <si>
    <t>вредные условия</t>
  </si>
  <si>
    <t>Костюмер</t>
  </si>
  <si>
    <t>Мастер</t>
  </si>
  <si>
    <t>Штурман</t>
  </si>
  <si>
    <t>Шеф -повар</t>
  </si>
  <si>
    <t>Повар</t>
  </si>
  <si>
    <t>уборщик служебных помещений</t>
  </si>
  <si>
    <t>Итого по «секретарь»</t>
  </si>
  <si>
    <t>Итого по «заведующим хозяйством»</t>
  </si>
  <si>
    <t>Итого по «художественный руководитель»</t>
  </si>
  <si>
    <t>Итого по «бухгалтер»</t>
  </si>
  <si>
    <t>Итого по «лаборант»</t>
  </si>
  <si>
    <t>Итого по «программист»</t>
  </si>
  <si>
    <t>Итого по «художник»</t>
  </si>
  <si>
    <t>Итого по «балетмейстер»</t>
  </si>
  <si>
    <t>Итого по «хормейстер»</t>
  </si>
  <si>
    <t>Итого по «мастер»</t>
  </si>
  <si>
    <t>Итого по «техник»</t>
  </si>
  <si>
    <t>Итого по «инженер»</t>
  </si>
  <si>
    <t>Итого по «штурман»</t>
  </si>
  <si>
    <t>Итого по «шеф-повар»</t>
  </si>
  <si>
    <t>Итого по «повар»</t>
  </si>
  <si>
    <t>Учебно-вспомогательный  персонал</t>
  </si>
  <si>
    <t>вредность</t>
  </si>
  <si>
    <t>00.00.05</t>
  </si>
  <si>
    <t>от 0 до 10</t>
  </si>
  <si>
    <t xml:space="preserve">     работников муниципального образовательного учреждения дополнительного образования </t>
  </si>
  <si>
    <t>Старший моторист-рулевой</t>
  </si>
  <si>
    <t>Моторист-рулевой</t>
  </si>
  <si>
    <t>Боцман</t>
  </si>
  <si>
    <t>Матрос</t>
  </si>
  <si>
    <t>Кастелянша</t>
  </si>
  <si>
    <t>Подсобный рабочий</t>
  </si>
  <si>
    <t>Грузчик</t>
  </si>
  <si>
    <t>Рабочий по уходу за животными</t>
  </si>
  <si>
    <t>Рабочий по ремонту учебных судов</t>
  </si>
  <si>
    <t>Кочегар</t>
  </si>
  <si>
    <t>дворник</t>
  </si>
  <si>
    <t>сторож</t>
  </si>
  <si>
    <t>педагог-психолог</t>
  </si>
  <si>
    <t>до 10</t>
  </si>
  <si>
    <t>педагог психолог</t>
  </si>
  <si>
    <t>06.00.00</t>
  </si>
  <si>
    <t>00.09.11</t>
  </si>
  <si>
    <t>00.11.26</t>
  </si>
  <si>
    <t>33.06.01</t>
  </si>
  <si>
    <t>от 10 до15</t>
  </si>
  <si>
    <t>00.00.00</t>
  </si>
  <si>
    <t>00.10.24</t>
  </si>
  <si>
    <t>от 15 и более</t>
  </si>
  <si>
    <t>Стаж руководящей работы</t>
  </si>
  <si>
    <t xml:space="preserve">     работников муниципального учреждения дополнительного образования </t>
  </si>
  <si>
    <t xml:space="preserve">     работников муниципального образовательного учреждения дополнительного образования  </t>
  </si>
  <si>
    <t>Итого руководитель структурного подразделения</t>
  </si>
  <si>
    <t>Коэф. стажа</t>
  </si>
  <si>
    <t>Машинист по стирке белья</t>
  </si>
  <si>
    <t>Итого по «костюмер»</t>
  </si>
  <si>
    <t>Итого по «осветитель сцены»</t>
  </si>
  <si>
    <t>Итого по «старший моторист рулевой»</t>
  </si>
  <si>
    <t>Итого по « моторист рулевой»</t>
  </si>
  <si>
    <t>Итого по «боцман»</t>
  </si>
  <si>
    <t>Итого по «матрос»</t>
  </si>
  <si>
    <t>Итого по «кастелянша»</t>
  </si>
  <si>
    <t>Итого по «машенист по стирке белья»</t>
  </si>
  <si>
    <t>Итого по «подсобный рабочий»</t>
  </si>
  <si>
    <t>Итого по «грузчик»</t>
  </si>
  <si>
    <t>Итого по «рабочий по уходу за животными»</t>
  </si>
  <si>
    <t>Итого по «рабочий по ремонту учебных судов"</t>
  </si>
  <si>
    <t>Итого по «плотник»</t>
  </si>
  <si>
    <t>Итого по «кочегар»</t>
  </si>
  <si>
    <t>Итого по «вахтер»</t>
  </si>
  <si>
    <t>Итого по «сторож»</t>
  </si>
  <si>
    <t>Итого по «уборщик служебных помещений»</t>
  </si>
  <si>
    <t>Итого по «гардеробщик»</t>
  </si>
  <si>
    <t>Итого по «дворник»</t>
  </si>
  <si>
    <t>Итого по «педагог-организатор»</t>
  </si>
  <si>
    <t>Итого по «методист»</t>
  </si>
  <si>
    <t>Итого по  «социальный педагог»</t>
  </si>
  <si>
    <t>Итого по «педагог-психолог»</t>
  </si>
  <si>
    <t>Итого по «концертмейстер»</t>
  </si>
  <si>
    <t>Итого по «педагог доп. образования»</t>
  </si>
  <si>
    <t>мол.спец</t>
  </si>
  <si>
    <t>Заведующий отделом</t>
  </si>
  <si>
    <t>Лаборант</t>
  </si>
  <si>
    <t>Художник</t>
  </si>
  <si>
    <t>Итого по «киномеханик»</t>
  </si>
  <si>
    <t>Киномеханик</t>
  </si>
  <si>
    <t>Капитан-сменный механик</t>
  </si>
  <si>
    <t>Итого по «капитан-сменный миханик»</t>
  </si>
  <si>
    <t>Механик-сменный капитан</t>
  </si>
  <si>
    <t>Итого по «механик-сменный капитан»</t>
  </si>
  <si>
    <t xml:space="preserve">Звукооператор </t>
  </si>
  <si>
    <t>Итого по « звукооператор"</t>
  </si>
  <si>
    <t>Итого по «звукорежиссёр»</t>
  </si>
  <si>
    <t>Звукорежиссёр</t>
  </si>
  <si>
    <t>Заместитель директора по учебно-воспитательной работе</t>
  </si>
  <si>
    <t>Заместитель директора по административно-хозяйственной работе</t>
  </si>
  <si>
    <t>Руководитель структурного подразделения</t>
  </si>
  <si>
    <t>Настройщик музыкальных инструментов</t>
  </si>
  <si>
    <t>Итого по "настройщик музыкальных инструментов"</t>
  </si>
  <si>
    <t>Реставратор музыкальных инструментов</t>
  </si>
  <si>
    <t>Итого по "реставратор музыкальных инструментов"</t>
  </si>
  <si>
    <t xml:space="preserve">Механик </t>
  </si>
  <si>
    <t>Итого по «механик »</t>
  </si>
  <si>
    <t>Электромеханник</t>
  </si>
  <si>
    <t>Итого по «электромеханник »</t>
  </si>
  <si>
    <t xml:space="preserve">Осветитель </t>
  </si>
  <si>
    <t>Рабочий по комплексному обслуживанию и ремонту плавбазы</t>
  </si>
  <si>
    <t>Итого по «Рабочий по комплексному обслуживанию и ремонту плавбазы"</t>
  </si>
  <si>
    <t>Водитель автомобиля</t>
  </si>
  <si>
    <t>Итого по «водитель автомобиля»</t>
  </si>
  <si>
    <t xml:space="preserve">Водитель автобуса </t>
  </si>
  <si>
    <t>Итого по «водитель автобуса»</t>
  </si>
  <si>
    <t xml:space="preserve">Швея </t>
  </si>
  <si>
    <t>Итого по «швея»</t>
  </si>
  <si>
    <t>образец</t>
  </si>
  <si>
    <t xml:space="preserve">Таблица проверки установления должностных окладов на 01.09.2025 г. </t>
  </si>
  <si>
    <t>Директор ОК</t>
  </si>
  <si>
    <t>__________________________</t>
  </si>
  <si>
    <t>Пед.стаж на 01.09.2025</t>
  </si>
  <si>
    <t xml:space="preserve">Таблица проверки установления должностных окладов на 01.10.2025 г. </t>
  </si>
  <si>
    <t>Рабочий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</si>
</sst>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dd/mm/yy;@"/>
  </numFmts>
  <fonts count="1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3" fillId="0" borderId="0" xfId="0" applyFont="1" applyAlignment="1">
      <alignment wrapText="1"/>
    </xf>
    <xf numFmtId="0" fontId="5" fillId="0" borderId="1" xfId="1" applyFont="1" applyBorder="1" applyAlignment="1">
      <alignment vertical="justify"/>
    </xf>
    <xf numFmtId="0" fontId="3" fillId="0" borderId="1" xfId="1" applyFont="1" applyBorder="1" applyAlignment="1">
      <alignment vertical="justify"/>
    </xf>
    <xf numFmtId="0" fontId="6" fillId="0" borderId="0" xfId="0" applyFont="1" applyAlignment="1"/>
    <xf numFmtId="3" fontId="6" fillId="0" borderId="0" xfId="0" applyNumberFormat="1" applyFont="1" applyAlignment="1"/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/>
    <xf numFmtId="4" fontId="6" fillId="0" borderId="1" xfId="0" applyNumberFormat="1" applyFont="1" applyBorder="1"/>
    <xf numFmtId="3" fontId="11" fillId="5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4" fontId="7" fillId="5" borderId="1" xfId="0" applyNumberFormat="1" applyFont="1" applyFill="1" applyBorder="1"/>
    <xf numFmtId="2" fontId="6" fillId="0" borderId="0" xfId="0" applyNumberFormat="1" applyFont="1" applyBorder="1"/>
    <xf numFmtId="0" fontId="7" fillId="4" borderId="1" xfId="0" applyFont="1" applyFill="1" applyBorder="1" applyAlignment="1"/>
    <xf numFmtId="0" fontId="7" fillId="4" borderId="1" xfId="0" applyFont="1" applyFill="1" applyBorder="1"/>
    <xf numFmtId="3" fontId="7" fillId="4" borderId="1" xfId="0" applyNumberFormat="1" applyFont="1" applyFill="1" applyBorder="1"/>
    <xf numFmtId="4" fontId="7" fillId="4" borderId="1" xfId="0" applyNumberFormat="1" applyFont="1" applyFill="1" applyBorder="1"/>
    <xf numFmtId="4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center"/>
    </xf>
    <xf numFmtId="0" fontId="7" fillId="0" borderId="0" xfId="0" applyFont="1" applyFill="1"/>
    <xf numFmtId="2" fontId="7" fillId="0" borderId="0" xfId="0" applyNumberFormat="1" applyFont="1" applyFill="1" applyBorder="1"/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7" fillId="0" borderId="0" xfId="0" applyFont="1"/>
    <xf numFmtId="2" fontId="7" fillId="0" borderId="0" xfId="0" applyNumberFormat="1" applyFont="1" applyBorder="1"/>
    <xf numFmtId="0" fontId="6" fillId="0" borderId="1" xfId="0" applyFont="1" applyFill="1" applyBorder="1"/>
    <xf numFmtId="0" fontId="7" fillId="0" borderId="1" xfId="0" applyFont="1" applyBorder="1"/>
    <xf numFmtId="4" fontId="7" fillId="0" borderId="1" xfId="0" applyNumberFormat="1" applyFont="1" applyBorder="1"/>
    <xf numFmtId="0" fontId="12" fillId="0" borderId="1" xfId="0" applyFont="1" applyBorder="1"/>
    <xf numFmtId="0" fontId="6" fillId="0" borderId="0" xfId="0" applyFont="1" applyFill="1"/>
    <xf numFmtId="2" fontId="6" fillId="0" borderId="0" xfId="0" applyNumberFormat="1" applyFont="1" applyFill="1" applyBorder="1"/>
    <xf numFmtId="0" fontId="6" fillId="0" borderId="1" xfId="0" applyFont="1" applyBorder="1" applyAlignment="1"/>
    <xf numFmtId="0" fontId="6" fillId="4" borderId="1" xfId="0" applyFont="1" applyFill="1" applyBorder="1"/>
    <xf numFmtId="3" fontId="6" fillId="4" borderId="1" xfId="0" applyNumberFormat="1" applyFont="1" applyFill="1" applyBorder="1"/>
    <xf numFmtId="0" fontId="7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/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3" fontId="6" fillId="0" borderId="0" xfId="0" applyNumberFormat="1" applyFont="1"/>
    <xf numFmtId="0" fontId="7" fillId="0" borderId="5" xfId="0" applyFont="1" applyFill="1" applyBorder="1"/>
    <xf numFmtId="0" fontId="7" fillId="4" borderId="5" xfId="0" applyFont="1" applyFill="1" applyBorder="1"/>
    <xf numFmtId="0" fontId="6" fillId="0" borderId="5" xfId="0" applyFont="1" applyBorder="1"/>
    <xf numFmtId="0" fontId="7" fillId="0" borderId="5" xfId="0" applyFont="1" applyBorder="1"/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9" xfId="0" applyFont="1" applyBorder="1" applyAlignment="1"/>
    <xf numFmtId="0" fontId="9" fillId="0" borderId="9" xfId="0" applyFont="1" applyBorder="1" applyAlignment="1"/>
    <xf numFmtId="0" fontId="4" fillId="0" borderId="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6" fillId="0" borderId="1" xfId="0" applyNumberFormat="1" applyFont="1" applyBorder="1"/>
    <xf numFmtId="3" fontId="7" fillId="5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/>
    <xf numFmtId="1" fontId="6" fillId="0" borderId="1" xfId="0" applyNumberFormat="1" applyFont="1" applyBorder="1"/>
    <xf numFmtId="2" fontId="7" fillId="0" borderId="1" xfId="0" applyNumberFormat="1" applyFont="1" applyBorder="1"/>
    <xf numFmtId="2" fontId="7" fillId="4" borderId="1" xfId="0" applyNumberFormat="1" applyFont="1" applyFill="1" applyBorder="1"/>
    <xf numFmtId="1" fontId="7" fillId="4" borderId="1" xfId="0" applyNumberFormat="1" applyFont="1" applyFill="1" applyBorder="1"/>
    <xf numFmtId="2" fontId="6" fillId="0" borderId="1" xfId="0" applyNumberFormat="1" applyFont="1" applyBorder="1"/>
    <xf numFmtId="4" fontId="7" fillId="5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1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4" fontId="6" fillId="3" borderId="1" xfId="0" applyNumberFormat="1" applyFont="1" applyFill="1" applyBorder="1"/>
    <xf numFmtId="165" fontId="6" fillId="4" borderId="1" xfId="0" applyNumberFormat="1" applyFont="1" applyFill="1" applyBorder="1" applyAlignment="1">
      <alignment horizontal="right"/>
    </xf>
    <xf numFmtId="2" fontId="7" fillId="5" borderId="1" xfId="0" applyNumberFormat="1" applyFont="1" applyFill="1" applyBorder="1"/>
    <xf numFmtId="0" fontId="6" fillId="0" borderId="3" xfId="0" applyFont="1" applyBorder="1" applyAlignment="1">
      <alignment horizontal="center"/>
    </xf>
    <xf numFmtId="0" fontId="12" fillId="0" borderId="3" xfId="0" applyFont="1" applyBorder="1"/>
    <xf numFmtId="0" fontId="6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3" borderId="1" xfId="0" applyFont="1" applyFill="1" applyBorder="1"/>
    <xf numFmtId="16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7" fillId="7" borderId="1" xfId="0" applyFont="1" applyFill="1" applyBorder="1"/>
    <xf numFmtId="0" fontId="6" fillId="7" borderId="0" xfId="0" applyFont="1" applyFill="1"/>
    <xf numFmtId="165" fontId="6" fillId="0" borderId="1" xfId="0" applyNumberFormat="1" applyFont="1" applyBorder="1" applyAlignment="1">
      <alignment horizontal="left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/>
    <xf numFmtId="4" fontId="6" fillId="5" borderId="1" xfId="0" applyNumberFormat="1" applyFont="1" applyFill="1" applyBorder="1"/>
    <xf numFmtId="14" fontId="6" fillId="0" borderId="1" xfId="0" applyNumberFormat="1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/>
    <xf numFmtId="0" fontId="6" fillId="5" borderId="1" xfId="0" applyFont="1" applyFill="1" applyBorder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2" fontId="6" fillId="3" borderId="0" xfId="0" applyNumberFormat="1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5" borderId="1" xfId="0" applyFont="1" applyFill="1" applyBorder="1" applyAlignment="1"/>
    <xf numFmtId="0" fontId="6" fillId="5" borderId="1" xfId="0" applyFont="1" applyFill="1" applyBorder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5" borderId="1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4" borderId="8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Border="1" applyAlignment="1"/>
    <xf numFmtId="3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3" fillId="0" borderId="0" xfId="0" applyFont="1"/>
    <xf numFmtId="0" fontId="6" fillId="3" borderId="1" xfId="0" applyFont="1" applyFill="1" applyBorder="1" applyAlignment="1">
      <alignment horizontal="center"/>
    </xf>
    <xf numFmtId="4" fontId="7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0" fontId="16" fillId="0" borderId="0" xfId="0" applyFont="1"/>
  </cellXfs>
  <cellStyles count="2">
    <cellStyle name="Обычный" xfId="0" builtinId="0"/>
    <cellStyle name="Обычный 5 2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0" zoomScaleNormal="90" workbookViewId="0">
      <pane xSplit="1" ySplit="6" topLeftCell="B10" activePane="bottomRight" state="frozen"/>
      <selection activeCell="G119" sqref="G119"/>
      <selection pane="topRight" activeCell="G119" sqref="G119"/>
      <selection pane="bottomLeft" activeCell="G119" sqref="G119"/>
      <selection pane="bottomRight" activeCell="A43" sqref="A43:XFD43"/>
    </sheetView>
  </sheetViews>
  <sheetFormatPr defaultColWidth="9.28515625" defaultRowHeight="12.75" x14ac:dyDescent="0.2"/>
  <cols>
    <col min="1" max="1" width="21.5703125" style="7" customWidth="1"/>
    <col min="2" max="2" width="18.7109375" style="7" customWidth="1"/>
    <col min="3" max="3" width="10.7109375" style="7" customWidth="1"/>
    <col min="4" max="4" width="18.85546875" style="7" customWidth="1"/>
    <col min="5" max="5" width="9.140625" style="101" customWidth="1"/>
    <col min="6" max="6" width="9.140625" style="7" customWidth="1"/>
    <col min="7" max="7" width="7.7109375" style="7" customWidth="1"/>
    <col min="8" max="8" width="7.140625" style="7" customWidth="1"/>
    <col min="9" max="9" width="6.28515625" style="7" customWidth="1"/>
    <col min="10" max="10" width="6.85546875" style="7" customWidth="1"/>
    <col min="11" max="11" width="6.42578125" style="7" customWidth="1"/>
    <col min="12" max="12" width="7.5703125" style="7" customWidth="1"/>
    <col min="13" max="13" width="11.28515625" style="7" customWidth="1"/>
    <col min="14" max="14" width="11" style="57" customWidth="1"/>
    <col min="15" max="15" width="5.140625" style="7" customWidth="1"/>
    <col min="16" max="16" width="13.5703125" style="7" customWidth="1"/>
    <col min="17" max="17" width="12.7109375" style="7" customWidth="1"/>
    <col min="18" max="18" width="9.28515625" style="7"/>
    <col min="19" max="19" width="5.28515625" style="7" customWidth="1"/>
    <col min="20" max="20" width="24.28515625" style="7" customWidth="1"/>
    <col min="21" max="22" width="6.7109375" style="7" customWidth="1"/>
    <col min="23" max="23" width="9.28515625" style="7"/>
    <col min="24" max="24" width="10.28515625" style="7" customWidth="1"/>
    <col min="25" max="25" width="9.28515625" style="7"/>
    <col min="26" max="26" width="10.28515625" style="7" customWidth="1"/>
    <col min="27" max="16384" width="9.28515625" style="7"/>
  </cols>
  <sheetData>
    <row r="1" spans="1:30" x14ac:dyDescent="0.2">
      <c r="A1" s="4"/>
      <c r="B1" s="4"/>
      <c r="C1" s="4"/>
      <c r="D1" s="4"/>
      <c r="F1" s="4"/>
      <c r="G1" s="4"/>
      <c r="H1" s="4"/>
      <c r="I1" s="4"/>
      <c r="J1" s="4"/>
      <c r="K1" s="130"/>
      <c r="L1" s="130"/>
      <c r="Q1" s="6" t="s">
        <v>38</v>
      </c>
    </row>
    <row r="2" spans="1:30" x14ac:dyDescent="0.2">
      <c r="A2" s="131" t="s">
        <v>174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3"/>
      <c r="N2" s="133"/>
      <c r="O2" s="133"/>
      <c r="P2" s="133"/>
      <c r="Q2" s="133"/>
    </row>
    <row r="3" spans="1:30" x14ac:dyDescent="0.2">
      <c r="A3" s="134" t="s">
        <v>109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3"/>
      <c r="N3" s="133"/>
      <c r="O3" s="133"/>
      <c r="P3" s="133"/>
      <c r="Q3" s="133"/>
      <c r="S3" s="9"/>
      <c r="T3" s="12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20.25" x14ac:dyDescent="0.3">
      <c r="A4" s="136" t="s">
        <v>39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20.25" x14ac:dyDescent="0.3">
      <c r="A5" s="159" t="s">
        <v>173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56.25" x14ac:dyDescent="0.2">
      <c r="A6" s="103" t="s">
        <v>1</v>
      </c>
      <c r="B6" s="104" t="s">
        <v>2</v>
      </c>
      <c r="C6" s="104" t="s">
        <v>177</v>
      </c>
      <c r="D6" s="103" t="s">
        <v>3</v>
      </c>
      <c r="E6" s="104" t="s">
        <v>4</v>
      </c>
      <c r="F6" s="104" t="s">
        <v>5</v>
      </c>
      <c r="G6" s="104" t="s">
        <v>6</v>
      </c>
      <c r="H6" s="104" t="s">
        <v>7</v>
      </c>
      <c r="I6" s="104" t="s">
        <v>9</v>
      </c>
      <c r="J6" s="104" t="s">
        <v>10</v>
      </c>
      <c r="K6" s="104" t="s">
        <v>11</v>
      </c>
      <c r="L6" s="104" t="s">
        <v>40</v>
      </c>
      <c r="M6" s="104" t="s">
        <v>24</v>
      </c>
      <c r="N6" s="105" t="s">
        <v>41</v>
      </c>
      <c r="O6" s="104" t="s">
        <v>23</v>
      </c>
      <c r="P6" s="104" t="s">
        <v>35</v>
      </c>
      <c r="Q6" s="104" t="s">
        <v>8</v>
      </c>
      <c r="S6" s="9"/>
      <c r="T6" s="10"/>
      <c r="U6" s="11"/>
      <c r="V6" s="10"/>
      <c r="W6" s="9"/>
      <c r="X6" s="9"/>
      <c r="Y6" s="12"/>
      <c r="Z6" s="12"/>
      <c r="AA6" s="12"/>
      <c r="AB6" s="12"/>
      <c r="AC6" s="12"/>
      <c r="AD6" s="9"/>
    </row>
    <row r="7" spans="1:30" x14ac:dyDescent="0.2">
      <c r="A7" s="106"/>
      <c r="B7" s="16" t="s">
        <v>12</v>
      </c>
      <c r="C7" s="107">
        <v>37139</v>
      </c>
      <c r="D7" s="16" t="s">
        <v>31</v>
      </c>
      <c r="E7" s="108" t="s">
        <v>16</v>
      </c>
      <c r="F7" s="16"/>
      <c r="G7" s="16"/>
      <c r="H7" s="16"/>
      <c r="I7" s="16">
        <v>0.1</v>
      </c>
      <c r="J7" s="16">
        <v>0.1</v>
      </c>
      <c r="K7" s="16">
        <v>0.05</v>
      </c>
      <c r="L7" s="16">
        <v>0.4</v>
      </c>
      <c r="M7" s="17">
        <f>ROUND(H7*(1+I7+J7+K7+L7),2)</f>
        <v>0</v>
      </c>
      <c r="N7" s="64">
        <f>ROUND(M7,0)</f>
        <v>0</v>
      </c>
      <c r="O7" s="37">
        <v>1</v>
      </c>
      <c r="P7" s="96">
        <f>ROUND(N7*O7,2)</f>
        <v>0</v>
      </c>
      <c r="Q7" s="96">
        <f>ROUND(P7*G7,2)</f>
        <v>0</v>
      </c>
      <c r="S7" s="9"/>
      <c r="T7" s="9"/>
      <c r="U7" s="12"/>
      <c r="V7" s="9"/>
      <c r="W7" s="9"/>
      <c r="X7" s="9"/>
      <c r="Y7" s="9"/>
      <c r="Z7" s="9"/>
      <c r="AA7" s="9"/>
      <c r="AB7" s="9"/>
      <c r="AC7" s="12"/>
      <c r="AD7" s="9"/>
    </row>
    <row r="8" spans="1:30" x14ac:dyDescent="0.2">
      <c r="A8" s="106"/>
      <c r="B8" s="16" t="s">
        <v>12</v>
      </c>
      <c r="C8" s="107">
        <v>40420</v>
      </c>
      <c r="D8" s="16" t="s">
        <v>31</v>
      </c>
      <c r="E8" s="108" t="s">
        <v>16</v>
      </c>
      <c r="F8" s="16"/>
      <c r="G8" s="16"/>
      <c r="H8" s="16"/>
      <c r="I8" s="16">
        <v>0.1</v>
      </c>
      <c r="J8" s="16">
        <v>0.3</v>
      </c>
      <c r="K8" s="16">
        <v>0.05</v>
      </c>
      <c r="L8" s="16">
        <v>0.4</v>
      </c>
      <c r="M8" s="17">
        <f t="shared" ref="M8:M39" si="0">ROUND(H8*(1+I8+J8+K8+L8),2)</f>
        <v>0</v>
      </c>
      <c r="N8" s="64">
        <f t="shared" ref="N8:N17" si="1">ROUND(M8,0)</f>
        <v>0</v>
      </c>
      <c r="O8" s="37">
        <v>1</v>
      </c>
      <c r="P8" s="96">
        <f t="shared" ref="P8:P39" si="2">ROUND(N8*O8,2)</f>
        <v>0</v>
      </c>
      <c r="Q8" s="96">
        <f t="shared" ref="Q8:Q39" si="3">ROUND(P8*G8,2)</f>
        <v>0</v>
      </c>
      <c r="S8" s="9"/>
      <c r="T8" s="9"/>
      <c r="U8" s="12"/>
      <c r="V8" s="9"/>
      <c r="W8" s="9"/>
      <c r="X8" s="9"/>
      <c r="Y8" s="9"/>
      <c r="Z8" s="9"/>
      <c r="AA8" s="9"/>
      <c r="AB8" s="9"/>
      <c r="AC8" s="12"/>
      <c r="AD8" s="9"/>
    </row>
    <row r="9" spans="1:30" x14ac:dyDescent="0.2">
      <c r="A9" s="106"/>
      <c r="B9" s="16" t="s">
        <v>12</v>
      </c>
      <c r="C9" s="107">
        <v>41584</v>
      </c>
      <c r="D9" s="16" t="s">
        <v>31</v>
      </c>
      <c r="E9" s="108"/>
      <c r="F9" s="16"/>
      <c r="G9" s="16"/>
      <c r="H9" s="16"/>
      <c r="I9" s="16">
        <v>0.1</v>
      </c>
      <c r="J9" s="16">
        <v>0.1</v>
      </c>
      <c r="K9" s="16">
        <v>0.05</v>
      </c>
      <c r="L9" s="16"/>
      <c r="M9" s="17">
        <f t="shared" si="0"/>
        <v>0</v>
      </c>
      <c r="N9" s="64">
        <f t="shared" si="1"/>
        <v>0</v>
      </c>
      <c r="O9" s="37">
        <v>1</v>
      </c>
      <c r="P9" s="96">
        <f t="shared" si="2"/>
        <v>0</v>
      </c>
      <c r="Q9" s="96">
        <f t="shared" si="3"/>
        <v>0</v>
      </c>
      <c r="S9" s="9"/>
      <c r="T9" s="9"/>
      <c r="U9" s="12"/>
      <c r="V9" s="9"/>
      <c r="W9" s="9"/>
      <c r="X9" s="9"/>
      <c r="Y9" s="9"/>
      <c r="Z9" s="9"/>
      <c r="AA9" s="9"/>
      <c r="AB9" s="9"/>
      <c r="AC9" s="12"/>
      <c r="AD9" s="9"/>
    </row>
    <row r="10" spans="1:30" x14ac:dyDescent="0.2">
      <c r="A10" s="106"/>
      <c r="B10" s="30" t="s">
        <v>12</v>
      </c>
      <c r="C10" s="107" t="s">
        <v>102</v>
      </c>
      <c r="D10" s="16" t="s">
        <v>31</v>
      </c>
      <c r="E10" s="109" t="s">
        <v>13</v>
      </c>
      <c r="F10" s="16"/>
      <c r="G10" s="16"/>
      <c r="H10" s="16"/>
      <c r="I10" s="16">
        <v>0.1</v>
      </c>
      <c r="J10" s="16">
        <v>0.1</v>
      </c>
      <c r="K10" s="16">
        <v>0.05</v>
      </c>
      <c r="L10" s="110">
        <v>0.2</v>
      </c>
      <c r="M10" s="17">
        <f t="shared" si="0"/>
        <v>0</v>
      </c>
      <c r="N10" s="64">
        <f t="shared" si="1"/>
        <v>0</v>
      </c>
      <c r="O10" s="111">
        <v>1.3</v>
      </c>
      <c r="P10" s="96">
        <f t="shared" si="2"/>
        <v>0</v>
      </c>
      <c r="Q10" s="96">
        <f t="shared" si="3"/>
        <v>0</v>
      </c>
      <c r="R10" s="112" t="s">
        <v>139</v>
      </c>
      <c r="S10" s="9"/>
      <c r="T10" s="9"/>
      <c r="U10" s="12"/>
      <c r="V10" s="9"/>
      <c r="W10" s="9"/>
      <c r="X10" s="9"/>
      <c r="Y10" s="9"/>
      <c r="Z10" s="9"/>
      <c r="AA10" s="9"/>
      <c r="AB10" s="9"/>
      <c r="AC10" s="12"/>
      <c r="AD10" s="9"/>
    </row>
    <row r="11" spans="1:30" x14ac:dyDescent="0.2">
      <c r="A11" s="106"/>
      <c r="B11" s="30" t="s">
        <v>12</v>
      </c>
      <c r="C11" s="107" t="s">
        <v>106</v>
      </c>
      <c r="D11" s="16" t="s">
        <v>31</v>
      </c>
      <c r="E11" s="109" t="s">
        <v>13</v>
      </c>
      <c r="F11" s="16"/>
      <c r="G11" s="16"/>
      <c r="H11" s="16"/>
      <c r="I11" s="16">
        <v>0.1</v>
      </c>
      <c r="J11" s="16">
        <v>0.1</v>
      </c>
      <c r="K11" s="16">
        <v>0.05</v>
      </c>
      <c r="L11" s="110">
        <v>0.2</v>
      </c>
      <c r="M11" s="17">
        <f t="shared" si="0"/>
        <v>0</v>
      </c>
      <c r="N11" s="64">
        <f t="shared" si="1"/>
        <v>0</v>
      </c>
      <c r="O11" s="111">
        <v>1.3</v>
      </c>
      <c r="P11" s="96">
        <f t="shared" si="2"/>
        <v>0</v>
      </c>
      <c r="Q11" s="96">
        <f t="shared" si="3"/>
        <v>0</v>
      </c>
      <c r="R11" s="112" t="s">
        <v>139</v>
      </c>
      <c r="S11" s="9"/>
      <c r="T11" s="9"/>
      <c r="U11" s="12"/>
      <c r="V11" s="9"/>
      <c r="W11" s="9"/>
      <c r="X11" s="9"/>
      <c r="Y11" s="9"/>
      <c r="Z11" s="9"/>
      <c r="AA11" s="9"/>
      <c r="AB11" s="9"/>
      <c r="AC11" s="12"/>
      <c r="AD11" s="9"/>
    </row>
    <row r="12" spans="1:30" x14ac:dyDescent="0.2">
      <c r="A12" s="39"/>
      <c r="B12" s="30" t="s">
        <v>12</v>
      </c>
      <c r="C12" s="113">
        <v>40074</v>
      </c>
      <c r="D12" s="16" t="s">
        <v>31</v>
      </c>
      <c r="E12" s="108" t="s">
        <v>17</v>
      </c>
      <c r="F12" s="16"/>
      <c r="G12" s="16"/>
      <c r="H12" s="16"/>
      <c r="I12" s="16">
        <v>0.1</v>
      </c>
      <c r="J12" s="16">
        <v>0.3</v>
      </c>
      <c r="K12" s="16">
        <v>0.05</v>
      </c>
      <c r="L12" s="16">
        <v>0.8</v>
      </c>
      <c r="M12" s="17">
        <f t="shared" si="0"/>
        <v>0</v>
      </c>
      <c r="N12" s="64">
        <f t="shared" si="1"/>
        <v>0</v>
      </c>
      <c r="O12" s="37">
        <v>1</v>
      </c>
      <c r="P12" s="96">
        <f t="shared" si="2"/>
        <v>0</v>
      </c>
      <c r="Q12" s="96">
        <f t="shared" si="3"/>
        <v>0</v>
      </c>
      <c r="S12" s="9"/>
      <c r="T12" s="9"/>
      <c r="U12" s="12"/>
      <c r="V12" s="9"/>
      <c r="W12" s="9"/>
      <c r="X12" s="9"/>
      <c r="Y12" s="9"/>
      <c r="Z12" s="9"/>
      <c r="AA12" s="9"/>
      <c r="AB12" s="9"/>
      <c r="AC12" s="12"/>
      <c r="AD12" s="9"/>
    </row>
    <row r="13" spans="1:30" s="40" customFormat="1" x14ac:dyDescent="0.2">
      <c r="A13" s="128" t="s">
        <v>133</v>
      </c>
      <c r="B13" s="128"/>
      <c r="C13" s="129"/>
      <c r="D13" s="114"/>
      <c r="E13" s="115"/>
      <c r="F13" s="116"/>
      <c r="G13" s="98">
        <f>SUM(G7:G12)</f>
        <v>0</v>
      </c>
      <c r="H13" s="116"/>
      <c r="I13" s="116"/>
      <c r="J13" s="116"/>
      <c r="K13" s="116"/>
      <c r="L13" s="116"/>
      <c r="M13" s="117"/>
      <c r="N13" s="64"/>
      <c r="O13" s="116"/>
      <c r="P13" s="117"/>
      <c r="Q13" s="20">
        <f>SUM(Q7:Q12)</f>
        <v>0</v>
      </c>
      <c r="S13" s="10"/>
      <c r="T13" s="10"/>
      <c r="U13" s="11"/>
      <c r="V13" s="10"/>
      <c r="W13" s="10"/>
      <c r="X13" s="10"/>
      <c r="Y13" s="10"/>
      <c r="Z13" s="10"/>
      <c r="AA13" s="10"/>
      <c r="AB13" s="10"/>
      <c r="AC13" s="11"/>
      <c r="AD13" s="41"/>
    </row>
    <row r="14" spans="1:30" x14ac:dyDescent="0.2">
      <c r="A14" s="39"/>
      <c r="B14" s="16" t="s">
        <v>12</v>
      </c>
      <c r="C14" s="113">
        <v>43199</v>
      </c>
      <c r="D14" s="16" t="s">
        <v>14</v>
      </c>
      <c r="E14" s="108"/>
      <c r="F14" s="16"/>
      <c r="G14" s="16"/>
      <c r="H14" s="16"/>
      <c r="I14" s="16">
        <v>0.1</v>
      </c>
      <c r="J14" s="16">
        <v>0.1</v>
      </c>
      <c r="K14" s="16">
        <v>0.1</v>
      </c>
      <c r="L14" s="16"/>
      <c r="M14" s="17">
        <f t="shared" si="0"/>
        <v>0</v>
      </c>
      <c r="N14" s="64">
        <f t="shared" si="1"/>
        <v>0</v>
      </c>
      <c r="O14" s="37">
        <v>1</v>
      </c>
      <c r="P14" s="96">
        <f t="shared" si="2"/>
        <v>0</v>
      </c>
      <c r="Q14" s="96">
        <f t="shared" si="3"/>
        <v>0</v>
      </c>
      <c r="S14" s="9"/>
      <c r="T14" s="9"/>
      <c r="U14" s="12"/>
      <c r="V14" s="9"/>
      <c r="W14" s="9"/>
      <c r="X14" s="9"/>
      <c r="Y14" s="9"/>
      <c r="Z14" s="9"/>
      <c r="AA14" s="9"/>
      <c r="AB14" s="9"/>
      <c r="AC14" s="12"/>
      <c r="AD14" s="21"/>
    </row>
    <row r="15" spans="1:30" x14ac:dyDescent="0.2">
      <c r="A15" s="39"/>
      <c r="B15" s="16" t="s">
        <v>12</v>
      </c>
      <c r="C15" s="113" t="s">
        <v>103</v>
      </c>
      <c r="D15" s="16" t="s">
        <v>14</v>
      </c>
      <c r="E15" s="108" t="s">
        <v>16</v>
      </c>
      <c r="F15" s="16"/>
      <c r="G15" s="16"/>
      <c r="H15" s="16"/>
      <c r="I15" s="16">
        <v>0.1</v>
      </c>
      <c r="J15" s="16">
        <v>0.3</v>
      </c>
      <c r="K15" s="16">
        <v>0.1</v>
      </c>
      <c r="L15" s="16">
        <v>0.4</v>
      </c>
      <c r="M15" s="17">
        <f t="shared" si="0"/>
        <v>0</v>
      </c>
      <c r="N15" s="64">
        <f t="shared" si="1"/>
        <v>0</v>
      </c>
      <c r="O15" s="37">
        <v>1</v>
      </c>
      <c r="P15" s="96">
        <f t="shared" si="2"/>
        <v>0</v>
      </c>
      <c r="Q15" s="96">
        <f t="shared" si="3"/>
        <v>0</v>
      </c>
      <c r="S15" s="9"/>
      <c r="T15" s="9"/>
      <c r="U15" s="12"/>
      <c r="V15" s="9"/>
      <c r="W15" s="9"/>
      <c r="X15" s="9"/>
      <c r="Y15" s="9"/>
      <c r="Z15" s="9"/>
      <c r="AA15" s="9"/>
      <c r="AB15" s="9"/>
      <c r="AC15" s="12"/>
      <c r="AD15" s="21"/>
    </row>
    <row r="16" spans="1:30" x14ac:dyDescent="0.2">
      <c r="A16" s="39"/>
      <c r="B16" s="16" t="s">
        <v>12</v>
      </c>
      <c r="C16" s="113">
        <v>42598</v>
      </c>
      <c r="D16" s="16" t="s">
        <v>14</v>
      </c>
      <c r="E16" s="108"/>
      <c r="F16" s="16"/>
      <c r="G16" s="16"/>
      <c r="H16" s="16"/>
      <c r="I16" s="16">
        <v>0.1</v>
      </c>
      <c r="J16" s="16">
        <v>0.3</v>
      </c>
      <c r="K16" s="16">
        <v>0.1</v>
      </c>
      <c r="L16" s="16"/>
      <c r="M16" s="17">
        <f t="shared" si="0"/>
        <v>0</v>
      </c>
      <c r="N16" s="64">
        <f t="shared" si="1"/>
        <v>0</v>
      </c>
      <c r="O16" s="37">
        <v>1</v>
      </c>
      <c r="P16" s="96">
        <f t="shared" si="2"/>
        <v>0</v>
      </c>
      <c r="Q16" s="96">
        <f t="shared" si="3"/>
        <v>0</v>
      </c>
      <c r="S16" s="9"/>
      <c r="T16" s="9"/>
      <c r="U16" s="12"/>
      <c r="V16" s="9"/>
      <c r="W16" s="9"/>
      <c r="X16" s="9"/>
      <c r="Y16" s="9"/>
      <c r="Z16" s="9"/>
      <c r="AA16" s="9"/>
      <c r="AB16" s="9"/>
      <c r="AC16" s="12"/>
      <c r="AD16" s="21"/>
    </row>
    <row r="17" spans="1:30" x14ac:dyDescent="0.2">
      <c r="A17" s="16" t="s">
        <v>30</v>
      </c>
      <c r="B17" s="16" t="s">
        <v>12</v>
      </c>
      <c r="C17" s="113" t="s">
        <v>98</v>
      </c>
      <c r="D17" s="16" t="s">
        <v>14</v>
      </c>
      <c r="E17" s="109" t="s">
        <v>13</v>
      </c>
      <c r="F17" s="37"/>
      <c r="G17" s="16"/>
      <c r="H17" s="16"/>
      <c r="I17" s="16">
        <v>0.1</v>
      </c>
      <c r="J17" s="16">
        <v>0.1</v>
      </c>
      <c r="K17" s="16">
        <v>0.1</v>
      </c>
      <c r="L17" s="110">
        <v>0.2</v>
      </c>
      <c r="M17" s="17">
        <f t="shared" si="0"/>
        <v>0</v>
      </c>
      <c r="N17" s="64">
        <f t="shared" si="1"/>
        <v>0</v>
      </c>
      <c r="O17" s="111">
        <v>1.3</v>
      </c>
      <c r="P17" s="96">
        <f t="shared" si="2"/>
        <v>0</v>
      </c>
      <c r="Q17" s="96">
        <f t="shared" si="3"/>
        <v>0</v>
      </c>
      <c r="R17" s="112" t="s">
        <v>139</v>
      </c>
      <c r="S17" s="9"/>
      <c r="T17" s="9"/>
      <c r="U17" s="12"/>
      <c r="V17" s="9"/>
      <c r="W17" s="9"/>
      <c r="X17" s="9"/>
      <c r="Y17" s="9"/>
      <c r="Z17" s="9"/>
      <c r="AA17" s="9"/>
      <c r="AB17" s="9"/>
      <c r="AC17" s="12"/>
      <c r="AD17" s="21"/>
    </row>
    <row r="18" spans="1:30" s="40" customFormat="1" x14ac:dyDescent="0.2">
      <c r="A18" s="128" t="s">
        <v>134</v>
      </c>
      <c r="B18" s="139"/>
      <c r="C18" s="139"/>
      <c r="D18" s="114"/>
      <c r="E18" s="115"/>
      <c r="F18" s="114"/>
      <c r="G18" s="98">
        <f>SUM(G14:G17)</f>
        <v>0</v>
      </c>
      <c r="H18" s="114"/>
      <c r="I18" s="114"/>
      <c r="J18" s="114"/>
      <c r="K18" s="114"/>
      <c r="L18" s="114"/>
      <c r="M18" s="117"/>
      <c r="N18" s="64"/>
      <c r="O18" s="116"/>
      <c r="P18" s="117"/>
      <c r="Q18" s="20">
        <f>SUM(Q14:Q17)</f>
        <v>0</v>
      </c>
      <c r="S18" s="10"/>
      <c r="T18" s="10"/>
      <c r="U18" s="11"/>
      <c r="V18" s="10"/>
      <c r="W18" s="10"/>
      <c r="X18" s="10"/>
      <c r="Y18" s="10"/>
      <c r="Z18" s="10"/>
      <c r="AA18" s="10"/>
      <c r="AB18" s="10"/>
      <c r="AC18" s="11"/>
      <c r="AD18" s="10"/>
    </row>
    <row r="19" spans="1:30" x14ac:dyDescent="0.2">
      <c r="A19" s="16"/>
      <c r="B19" s="16" t="s">
        <v>12</v>
      </c>
      <c r="C19" s="118" t="s">
        <v>82</v>
      </c>
      <c r="D19" s="16" t="s">
        <v>15</v>
      </c>
      <c r="E19" s="108"/>
      <c r="F19" s="16"/>
      <c r="G19" s="16"/>
      <c r="H19" s="16"/>
      <c r="I19" s="16">
        <v>0.1</v>
      </c>
      <c r="J19" s="16">
        <v>0.1</v>
      </c>
      <c r="K19" s="16">
        <v>0.05</v>
      </c>
      <c r="L19" s="16"/>
      <c r="M19" s="17">
        <f t="shared" si="0"/>
        <v>0</v>
      </c>
      <c r="N19" s="64">
        <f>ROUND(M19,2)</f>
        <v>0</v>
      </c>
      <c r="O19" s="37">
        <v>1</v>
      </c>
      <c r="P19" s="96">
        <f t="shared" si="2"/>
        <v>0</v>
      </c>
      <c r="Q19" s="96">
        <f t="shared" si="3"/>
        <v>0</v>
      </c>
      <c r="S19" s="9"/>
      <c r="T19" s="9"/>
      <c r="U19" s="12"/>
      <c r="V19" s="9"/>
      <c r="W19" s="9"/>
      <c r="X19" s="9"/>
      <c r="Y19" s="9"/>
      <c r="Z19" s="9"/>
      <c r="AA19" s="9"/>
      <c r="AB19" s="9"/>
      <c r="AC19" s="12"/>
      <c r="AD19" s="21"/>
    </row>
    <row r="20" spans="1:30" x14ac:dyDescent="0.2">
      <c r="A20" s="16"/>
      <c r="B20" s="16" t="s">
        <v>12</v>
      </c>
      <c r="C20" s="118" t="s">
        <v>83</v>
      </c>
      <c r="D20" s="16" t="s">
        <v>15</v>
      </c>
      <c r="E20" s="108"/>
      <c r="F20" s="16"/>
      <c r="G20" s="16"/>
      <c r="H20" s="16"/>
      <c r="I20" s="16">
        <v>0.1</v>
      </c>
      <c r="J20" s="16">
        <v>0.1</v>
      </c>
      <c r="K20" s="16">
        <v>0.05</v>
      </c>
      <c r="L20" s="16"/>
      <c r="M20" s="17">
        <f t="shared" si="0"/>
        <v>0</v>
      </c>
      <c r="N20" s="64">
        <f>ROUND(M20,2)</f>
        <v>0</v>
      </c>
      <c r="O20" s="37">
        <v>1</v>
      </c>
      <c r="P20" s="96">
        <f t="shared" si="2"/>
        <v>0</v>
      </c>
      <c r="Q20" s="96">
        <f t="shared" si="3"/>
        <v>0</v>
      </c>
      <c r="S20" s="9"/>
      <c r="T20" s="9"/>
      <c r="U20" s="12"/>
      <c r="V20" s="9"/>
      <c r="W20" s="9"/>
      <c r="X20" s="9"/>
      <c r="Y20" s="9"/>
      <c r="Z20" s="9"/>
      <c r="AA20" s="9"/>
      <c r="AB20" s="9"/>
      <c r="AC20" s="12"/>
      <c r="AD20" s="21"/>
    </row>
    <row r="21" spans="1:30" s="40" customFormat="1" x14ac:dyDescent="0.2">
      <c r="A21" s="128" t="s">
        <v>135</v>
      </c>
      <c r="B21" s="129"/>
      <c r="C21" s="129"/>
      <c r="D21" s="116"/>
      <c r="E21" s="119"/>
      <c r="F21" s="116"/>
      <c r="G21" s="98">
        <f>SUM(G19:G20)</f>
        <v>0</v>
      </c>
      <c r="H21" s="116"/>
      <c r="I21" s="116"/>
      <c r="J21" s="116"/>
      <c r="K21" s="116"/>
      <c r="L21" s="116"/>
      <c r="M21" s="117"/>
      <c r="N21" s="64"/>
      <c r="O21" s="116"/>
      <c r="P21" s="117"/>
      <c r="Q21" s="20">
        <f>SUM(Q19:Q20)</f>
        <v>0</v>
      </c>
      <c r="S21" s="10"/>
      <c r="T21" s="10"/>
      <c r="U21" s="11"/>
      <c r="V21" s="10"/>
      <c r="W21" s="10"/>
      <c r="X21" s="10"/>
      <c r="Y21" s="10"/>
      <c r="Z21" s="10"/>
      <c r="AA21" s="10"/>
      <c r="AB21" s="10"/>
      <c r="AC21" s="11"/>
      <c r="AD21" s="41"/>
    </row>
    <row r="22" spans="1:30" s="40" customFormat="1" x14ac:dyDescent="0.2">
      <c r="A22" s="39"/>
      <c r="B22" s="30" t="s">
        <v>12</v>
      </c>
      <c r="C22" s="113">
        <v>37886</v>
      </c>
      <c r="D22" s="16" t="s">
        <v>32</v>
      </c>
      <c r="E22" s="108" t="s">
        <v>16</v>
      </c>
      <c r="F22" s="16"/>
      <c r="G22" s="16"/>
      <c r="H22" s="16"/>
      <c r="I22" s="16">
        <v>0.1</v>
      </c>
      <c r="J22" s="16">
        <v>0.3</v>
      </c>
      <c r="K22" s="16">
        <v>0.05</v>
      </c>
      <c r="L22" s="16">
        <v>0.4</v>
      </c>
      <c r="M22" s="17">
        <f t="shared" si="0"/>
        <v>0</v>
      </c>
      <c r="N22" s="64">
        <f t="shared" ref="N22:N25" si="4">ROUND(M22,0)</f>
        <v>0</v>
      </c>
      <c r="O22" s="37">
        <v>1</v>
      </c>
      <c r="P22" s="96">
        <f t="shared" si="2"/>
        <v>0</v>
      </c>
      <c r="Q22" s="96">
        <f t="shared" si="3"/>
        <v>0</v>
      </c>
      <c r="S22" s="10"/>
      <c r="T22" s="10"/>
      <c r="U22" s="11"/>
      <c r="V22" s="10"/>
      <c r="W22" s="10"/>
      <c r="X22" s="10"/>
      <c r="Y22" s="10"/>
      <c r="Z22" s="10"/>
      <c r="AA22" s="10"/>
      <c r="AB22" s="10"/>
      <c r="AC22" s="11"/>
      <c r="AD22" s="41"/>
    </row>
    <row r="23" spans="1:30" x14ac:dyDescent="0.2">
      <c r="A23" s="39"/>
      <c r="B23" s="30" t="s">
        <v>12</v>
      </c>
      <c r="C23" s="113" t="s">
        <v>101</v>
      </c>
      <c r="D23" s="16" t="s">
        <v>32</v>
      </c>
      <c r="E23" s="109" t="s">
        <v>13</v>
      </c>
      <c r="F23" s="16"/>
      <c r="G23" s="16"/>
      <c r="H23" s="16"/>
      <c r="I23" s="16">
        <v>0.1</v>
      </c>
      <c r="J23" s="16">
        <v>0.1</v>
      </c>
      <c r="K23" s="16">
        <v>0.05</v>
      </c>
      <c r="L23" s="110">
        <v>0.2</v>
      </c>
      <c r="M23" s="17">
        <f t="shared" si="0"/>
        <v>0</v>
      </c>
      <c r="N23" s="64">
        <f t="shared" si="4"/>
        <v>0</v>
      </c>
      <c r="O23" s="111">
        <v>1.3</v>
      </c>
      <c r="P23" s="96">
        <f t="shared" si="2"/>
        <v>0</v>
      </c>
      <c r="Q23" s="96">
        <f t="shared" si="3"/>
        <v>0</v>
      </c>
      <c r="R23" s="112" t="s">
        <v>139</v>
      </c>
      <c r="S23" s="9"/>
      <c r="T23" s="9"/>
      <c r="U23" s="12"/>
      <c r="V23" s="9"/>
      <c r="W23" s="9"/>
      <c r="X23" s="9"/>
      <c r="Y23" s="9"/>
      <c r="Z23" s="9"/>
      <c r="AA23" s="9"/>
      <c r="AB23" s="9"/>
      <c r="AC23" s="12"/>
      <c r="AD23" s="9"/>
    </row>
    <row r="24" spans="1:30" x14ac:dyDescent="0.2">
      <c r="A24" s="39"/>
      <c r="B24" s="30" t="s">
        <v>12</v>
      </c>
      <c r="C24" s="113">
        <v>44448</v>
      </c>
      <c r="D24" s="16" t="s">
        <v>99</v>
      </c>
      <c r="E24" s="108"/>
      <c r="F24" s="16"/>
      <c r="G24" s="16"/>
      <c r="H24" s="16"/>
      <c r="I24" s="16">
        <v>0.1</v>
      </c>
      <c r="J24" s="16">
        <v>0.1</v>
      </c>
      <c r="K24" s="16">
        <v>0.05</v>
      </c>
      <c r="L24" s="16"/>
      <c r="M24" s="17">
        <f t="shared" si="0"/>
        <v>0</v>
      </c>
      <c r="N24" s="64">
        <f t="shared" si="4"/>
        <v>0</v>
      </c>
      <c r="O24" s="37">
        <v>1</v>
      </c>
      <c r="P24" s="96">
        <f t="shared" si="2"/>
        <v>0</v>
      </c>
      <c r="Q24" s="96">
        <f t="shared" si="3"/>
        <v>0</v>
      </c>
      <c r="S24" s="9"/>
      <c r="T24" s="9"/>
      <c r="U24" s="12"/>
      <c r="V24" s="9"/>
      <c r="W24" s="9"/>
      <c r="X24" s="9"/>
      <c r="Y24" s="9"/>
      <c r="Z24" s="9"/>
      <c r="AA24" s="9"/>
      <c r="AB24" s="9"/>
      <c r="AC24" s="12"/>
      <c r="AD24" s="9"/>
    </row>
    <row r="25" spans="1:30" x14ac:dyDescent="0.2">
      <c r="A25" s="37" t="s">
        <v>30</v>
      </c>
      <c r="B25" s="30" t="s">
        <v>12</v>
      </c>
      <c r="C25" s="113" t="s">
        <v>107</v>
      </c>
      <c r="D25" s="16" t="s">
        <v>97</v>
      </c>
      <c r="E25" s="108"/>
      <c r="F25" s="16"/>
      <c r="G25" s="16"/>
      <c r="H25" s="16"/>
      <c r="I25" s="16">
        <v>0.1</v>
      </c>
      <c r="J25" s="16">
        <v>0.3</v>
      </c>
      <c r="K25" s="16">
        <v>0.05</v>
      </c>
      <c r="L25" s="16"/>
      <c r="M25" s="17">
        <f t="shared" si="0"/>
        <v>0</v>
      </c>
      <c r="N25" s="64">
        <f t="shared" si="4"/>
        <v>0</v>
      </c>
      <c r="O25" s="37">
        <v>1</v>
      </c>
      <c r="P25" s="96">
        <f t="shared" si="2"/>
        <v>0</v>
      </c>
      <c r="Q25" s="96">
        <f t="shared" si="3"/>
        <v>0</v>
      </c>
      <c r="S25" s="9"/>
      <c r="T25" s="9"/>
      <c r="U25" s="12"/>
      <c r="V25" s="9"/>
      <c r="W25" s="9"/>
      <c r="X25" s="9"/>
      <c r="Y25" s="9"/>
      <c r="Z25" s="9"/>
      <c r="AA25" s="9"/>
      <c r="AB25" s="9"/>
      <c r="AC25" s="12"/>
      <c r="AD25" s="9"/>
    </row>
    <row r="26" spans="1:30" s="40" customFormat="1" x14ac:dyDescent="0.2">
      <c r="A26" s="114" t="s">
        <v>136</v>
      </c>
      <c r="B26" s="116"/>
      <c r="C26" s="120"/>
      <c r="D26" s="116"/>
      <c r="E26" s="119"/>
      <c r="F26" s="116"/>
      <c r="G26" s="98">
        <f>SUM(G22:G25)</f>
        <v>0</v>
      </c>
      <c r="H26" s="116"/>
      <c r="I26" s="116"/>
      <c r="J26" s="116"/>
      <c r="K26" s="116"/>
      <c r="L26" s="116"/>
      <c r="M26" s="117"/>
      <c r="N26" s="64"/>
      <c r="O26" s="116"/>
      <c r="P26" s="117"/>
      <c r="Q26" s="20">
        <f>SUM(Q22:Q25)</f>
        <v>0</v>
      </c>
      <c r="S26" s="10"/>
      <c r="T26" s="10"/>
      <c r="U26" s="11"/>
      <c r="V26" s="10"/>
      <c r="W26" s="10"/>
      <c r="X26" s="10"/>
      <c r="Y26" s="10"/>
      <c r="Z26" s="10"/>
      <c r="AA26" s="10"/>
      <c r="AB26" s="10"/>
      <c r="AC26" s="11"/>
      <c r="AD26" s="41"/>
    </row>
    <row r="27" spans="1:30" x14ac:dyDescent="0.2">
      <c r="A27" s="16" t="s">
        <v>30</v>
      </c>
      <c r="B27" s="30" t="s">
        <v>12</v>
      </c>
      <c r="C27" s="113" t="s">
        <v>104</v>
      </c>
      <c r="D27" s="16" t="s">
        <v>33</v>
      </c>
      <c r="E27" s="108" t="s">
        <v>16</v>
      </c>
      <c r="F27" s="16"/>
      <c r="G27" s="70"/>
      <c r="H27" s="16"/>
      <c r="I27" s="16">
        <v>0.1</v>
      </c>
      <c r="J27" s="16">
        <v>0.2</v>
      </c>
      <c r="K27" s="16">
        <v>0.05</v>
      </c>
      <c r="L27" s="16">
        <v>0.4</v>
      </c>
      <c r="M27" s="17">
        <f t="shared" si="0"/>
        <v>0</v>
      </c>
      <c r="N27" s="64">
        <f t="shared" ref="N27" si="5">ROUND(M27,0)</f>
        <v>0</v>
      </c>
      <c r="O27" s="16">
        <v>1</v>
      </c>
      <c r="P27" s="96">
        <f t="shared" si="2"/>
        <v>0</v>
      </c>
      <c r="Q27" s="96">
        <f t="shared" si="3"/>
        <v>0</v>
      </c>
      <c r="S27" s="9"/>
      <c r="T27" s="9"/>
      <c r="U27" s="12"/>
      <c r="V27" s="9"/>
      <c r="W27" s="9"/>
      <c r="X27" s="9"/>
      <c r="Y27" s="9"/>
      <c r="Z27" s="9"/>
      <c r="AA27" s="9"/>
      <c r="AB27" s="9"/>
      <c r="AC27" s="12"/>
      <c r="AD27" s="21"/>
    </row>
    <row r="28" spans="1:30" s="40" customFormat="1" x14ac:dyDescent="0.2">
      <c r="A28" s="114" t="s">
        <v>137</v>
      </c>
      <c r="B28" s="121"/>
      <c r="C28" s="120"/>
      <c r="D28" s="116"/>
      <c r="E28" s="119"/>
      <c r="F28" s="116"/>
      <c r="G28" s="98">
        <f>SUM(G27:G27)</f>
        <v>0</v>
      </c>
      <c r="H28" s="116"/>
      <c r="I28" s="116"/>
      <c r="J28" s="116"/>
      <c r="K28" s="116"/>
      <c r="L28" s="116"/>
      <c r="M28" s="117"/>
      <c r="N28" s="64"/>
      <c r="O28" s="116"/>
      <c r="P28" s="117"/>
      <c r="Q28" s="20">
        <f>SUM(Q27:Q27)</f>
        <v>0</v>
      </c>
      <c r="S28" s="10"/>
      <c r="T28" s="10"/>
      <c r="U28" s="11"/>
      <c r="V28" s="10"/>
      <c r="W28" s="10"/>
      <c r="X28" s="10"/>
      <c r="Y28" s="10"/>
      <c r="Z28" s="10"/>
      <c r="AA28" s="10"/>
      <c r="AB28" s="10"/>
      <c r="AC28" s="11"/>
      <c r="AD28" s="41"/>
    </row>
    <row r="29" spans="1:30" x14ac:dyDescent="0.2">
      <c r="A29" s="16"/>
      <c r="B29" s="16" t="s">
        <v>28</v>
      </c>
      <c r="C29" s="113">
        <v>46702</v>
      </c>
      <c r="D29" s="16" t="s">
        <v>18</v>
      </c>
      <c r="E29" s="108" t="s">
        <v>16</v>
      </c>
      <c r="F29" s="33"/>
      <c r="G29" s="70">
        <f t="shared" ref="G29:G39" si="6">F29/18</f>
        <v>0</v>
      </c>
      <c r="H29" s="16"/>
      <c r="I29" s="16"/>
      <c r="J29" s="16">
        <v>0.2</v>
      </c>
      <c r="K29" s="16">
        <v>0.05</v>
      </c>
      <c r="L29" s="16">
        <v>0.4</v>
      </c>
      <c r="M29" s="17">
        <f t="shared" si="0"/>
        <v>0</v>
      </c>
      <c r="N29" s="64">
        <f t="shared" ref="N29:N39" si="7">ROUND(M29,0)</f>
        <v>0</v>
      </c>
      <c r="O29" s="37">
        <v>1</v>
      </c>
      <c r="P29" s="96">
        <f t="shared" si="2"/>
        <v>0</v>
      </c>
      <c r="Q29" s="96">
        <f t="shared" si="3"/>
        <v>0</v>
      </c>
      <c r="S29" s="9"/>
      <c r="T29" s="9"/>
      <c r="U29" s="12"/>
      <c r="V29" s="9"/>
      <c r="W29" s="9"/>
      <c r="X29" s="9"/>
      <c r="Y29" s="9"/>
      <c r="Z29" s="9"/>
      <c r="AA29" s="9"/>
      <c r="AB29" s="9"/>
      <c r="AC29" s="12"/>
      <c r="AD29" s="21"/>
    </row>
    <row r="30" spans="1:30" x14ac:dyDescent="0.2">
      <c r="A30" s="16"/>
      <c r="B30" s="16" t="s">
        <v>12</v>
      </c>
      <c r="C30" s="113" t="s">
        <v>100</v>
      </c>
      <c r="D30" s="16" t="s">
        <v>18</v>
      </c>
      <c r="E30" s="108" t="s">
        <v>16</v>
      </c>
      <c r="F30" s="33"/>
      <c r="G30" s="70">
        <f t="shared" si="6"/>
        <v>0</v>
      </c>
      <c r="H30" s="16"/>
      <c r="I30" s="16">
        <v>0.1</v>
      </c>
      <c r="J30" s="16">
        <v>0.1</v>
      </c>
      <c r="K30" s="16">
        <v>0.05</v>
      </c>
      <c r="L30" s="16">
        <v>0.4</v>
      </c>
      <c r="M30" s="17">
        <f t="shared" si="0"/>
        <v>0</v>
      </c>
      <c r="N30" s="64">
        <f t="shared" si="7"/>
        <v>0</v>
      </c>
      <c r="O30" s="37">
        <v>1</v>
      </c>
      <c r="P30" s="96">
        <f t="shared" si="2"/>
        <v>0</v>
      </c>
      <c r="Q30" s="96">
        <f t="shared" si="3"/>
        <v>0</v>
      </c>
      <c r="S30" s="9"/>
      <c r="T30" s="9"/>
      <c r="U30" s="12"/>
      <c r="V30" s="9"/>
      <c r="W30" s="9"/>
      <c r="X30" s="9"/>
      <c r="Y30" s="9"/>
      <c r="Z30" s="9"/>
      <c r="AA30" s="9"/>
      <c r="AB30" s="9"/>
      <c r="AC30" s="12"/>
      <c r="AD30" s="21"/>
    </row>
    <row r="31" spans="1:30" x14ac:dyDescent="0.2">
      <c r="A31" s="16"/>
      <c r="B31" s="30" t="s">
        <v>12</v>
      </c>
      <c r="C31" s="107" t="s">
        <v>102</v>
      </c>
      <c r="D31" s="16" t="s">
        <v>31</v>
      </c>
      <c r="E31" s="109" t="s">
        <v>13</v>
      </c>
      <c r="F31" s="37"/>
      <c r="G31" s="70">
        <f t="shared" si="6"/>
        <v>0</v>
      </c>
      <c r="H31" s="16"/>
      <c r="I31" s="16">
        <v>0.1</v>
      </c>
      <c r="J31" s="16">
        <v>0.1</v>
      </c>
      <c r="K31" s="16">
        <v>0.05</v>
      </c>
      <c r="L31" s="110">
        <v>0.2</v>
      </c>
      <c r="M31" s="17">
        <f t="shared" si="0"/>
        <v>0</v>
      </c>
      <c r="N31" s="64">
        <f t="shared" si="7"/>
        <v>0</v>
      </c>
      <c r="O31" s="111">
        <v>1.3</v>
      </c>
      <c r="P31" s="96">
        <f t="shared" si="2"/>
        <v>0</v>
      </c>
      <c r="Q31" s="96">
        <f t="shared" si="3"/>
        <v>0</v>
      </c>
      <c r="R31" s="112" t="s">
        <v>139</v>
      </c>
      <c r="S31" s="9"/>
      <c r="T31" s="9"/>
      <c r="U31" s="12"/>
      <c r="V31" s="9"/>
      <c r="W31" s="9"/>
      <c r="X31" s="9"/>
      <c r="Y31" s="9"/>
      <c r="Z31" s="9"/>
      <c r="AA31" s="9"/>
      <c r="AB31" s="9"/>
      <c r="AC31" s="12"/>
      <c r="AD31" s="21"/>
    </row>
    <row r="32" spans="1:30" x14ac:dyDescent="0.2">
      <c r="A32" s="16"/>
      <c r="B32" s="16" t="s">
        <v>12</v>
      </c>
      <c r="C32" s="113">
        <v>42512</v>
      </c>
      <c r="D32" s="16" t="s">
        <v>18</v>
      </c>
      <c r="E32" s="108"/>
      <c r="F32" s="33"/>
      <c r="G32" s="70">
        <f t="shared" si="6"/>
        <v>0</v>
      </c>
      <c r="H32" s="16"/>
      <c r="I32" s="16">
        <v>0.1</v>
      </c>
      <c r="J32" s="16">
        <v>0.3</v>
      </c>
      <c r="K32" s="16">
        <v>0.05</v>
      </c>
      <c r="L32" s="16"/>
      <c r="M32" s="17">
        <f t="shared" si="0"/>
        <v>0</v>
      </c>
      <c r="N32" s="64">
        <f t="shared" si="7"/>
        <v>0</v>
      </c>
      <c r="O32" s="37">
        <v>1</v>
      </c>
      <c r="P32" s="96">
        <f t="shared" si="2"/>
        <v>0</v>
      </c>
      <c r="Q32" s="96">
        <f t="shared" si="3"/>
        <v>0</v>
      </c>
      <c r="S32" s="9"/>
      <c r="T32" s="9"/>
      <c r="U32" s="12"/>
      <c r="V32" s="9"/>
      <c r="W32" s="9"/>
      <c r="X32" s="9"/>
      <c r="Y32" s="9"/>
      <c r="Z32" s="9"/>
      <c r="AA32" s="9"/>
      <c r="AB32" s="9"/>
      <c r="AC32" s="12"/>
      <c r="AD32" s="21"/>
    </row>
    <row r="33" spans="1:30" x14ac:dyDescent="0.2">
      <c r="A33" s="16"/>
      <c r="B33" s="16" t="s">
        <v>12</v>
      </c>
      <c r="C33" s="113" t="s">
        <v>105</v>
      </c>
      <c r="D33" s="16" t="s">
        <v>18</v>
      </c>
      <c r="E33" s="109" t="s">
        <v>13</v>
      </c>
      <c r="F33" s="33"/>
      <c r="G33" s="70">
        <f t="shared" si="6"/>
        <v>0</v>
      </c>
      <c r="H33" s="16"/>
      <c r="I33" s="16">
        <v>0.1</v>
      </c>
      <c r="J33" s="16">
        <v>0.1</v>
      </c>
      <c r="K33" s="16">
        <v>0.05</v>
      </c>
      <c r="L33" s="110">
        <v>0.2</v>
      </c>
      <c r="M33" s="17">
        <f t="shared" si="0"/>
        <v>0</v>
      </c>
      <c r="N33" s="64">
        <f t="shared" si="7"/>
        <v>0</v>
      </c>
      <c r="O33" s="111">
        <v>1.3</v>
      </c>
      <c r="P33" s="96">
        <f t="shared" si="2"/>
        <v>0</v>
      </c>
      <c r="Q33" s="96">
        <f t="shared" si="3"/>
        <v>0</v>
      </c>
      <c r="R33" s="112" t="s">
        <v>139</v>
      </c>
      <c r="S33" s="9"/>
      <c r="T33" s="9"/>
      <c r="U33" s="12"/>
      <c r="V33" s="9"/>
      <c r="W33" s="9"/>
      <c r="X33" s="9"/>
      <c r="Y33" s="9"/>
      <c r="Z33" s="9"/>
      <c r="AA33" s="9"/>
      <c r="AB33" s="9"/>
      <c r="AC33" s="12"/>
      <c r="AD33" s="21"/>
    </row>
    <row r="34" spans="1:30" x14ac:dyDescent="0.2">
      <c r="A34" s="16"/>
      <c r="B34" s="16" t="s">
        <v>12</v>
      </c>
      <c r="C34" s="113">
        <v>37294</v>
      </c>
      <c r="D34" s="16" t="s">
        <v>18</v>
      </c>
      <c r="E34" s="108"/>
      <c r="F34" s="33"/>
      <c r="G34" s="70">
        <f t="shared" si="6"/>
        <v>0</v>
      </c>
      <c r="H34" s="16"/>
      <c r="I34" s="16">
        <v>0.1</v>
      </c>
      <c r="J34" s="16">
        <v>0.1</v>
      </c>
      <c r="K34" s="16">
        <v>0.05</v>
      </c>
      <c r="L34" s="16"/>
      <c r="M34" s="17">
        <f t="shared" si="0"/>
        <v>0</v>
      </c>
      <c r="N34" s="64">
        <f t="shared" si="7"/>
        <v>0</v>
      </c>
      <c r="O34" s="37">
        <v>1</v>
      </c>
      <c r="P34" s="96">
        <f t="shared" si="2"/>
        <v>0</v>
      </c>
      <c r="Q34" s="96">
        <f t="shared" si="3"/>
        <v>0</v>
      </c>
      <c r="S34" s="9"/>
      <c r="T34" s="9"/>
      <c r="U34" s="12"/>
      <c r="V34" s="9"/>
      <c r="W34" s="9"/>
      <c r="X34" s="9"/>
      <c r="Y34" s="9"/>
      <c r="Z34" s="9"/>
      <c r="AA34" s="9"/>
      <c r="AB34" s="9"/>
      <c r="AC34" s="12"/>
      <c r="AD34" s="21"/>
    </row>
    <row r="35" spans="1:30" x14ac:dyDescent="0.2">
      <c r="A35" s="16"/>
      <c r="B35" s="30" t="s">
        <v>12</v>
      </c>
      <c r="C35" s="113" t="s">
        <v>101</v>
      </c>
      <c r="D35" s="16" t="s">
        <v>18</v>
      </c>
      <c r="E35" s="109" t="s">
        <v>13</v>
      </c>
      <c r="F35" s="37"/>
      <c r="G35" s="70">
        <f t="shared" si="6"/>
        <v>0</v>
      </c>
      <c r="H35" s="16"/>
      <c r="I35" s="16">
        <v>0.1</v>
      </c>
      <c r="J35" s="16">
        <v>0.1</v>
      </c>
      <c r="K35" s="16">
        <v>0.05</v>
      </c>
      <c r="L35" s="110">
        <v>0.2</v>
      </c>
      <c r="M35" s="17">
        <f t="shared" si="0"/>
        <v>0</v>
      </c>
      <c r="N35" s="64">
        <f t="shared" si="7"/>
        <v>0</v>
      </c>
      <c r="O35" s="111">
        <v>1.3</v>
      </c>
      <c r="P35" s="96">
        <f t="shared" si="2"/>
        <v>0</v>
      </c>
      <c r="Q35" s="96">
        <f t="shared" si="3"/>
        <v>0</v>
      </c>
      <c r="R35" s="112" t="s">
        <v>139</v>
      </c>
      <c r="S35" s="9"/>
      <c r="T35" s="9"/>
      <c r="U35" s="12"/>
      <c r="V35" s="9"/>
      <c r="W35" s="9"/>
      <c r="X35" s="9"/>
      <c r="Y35" s="9"/>
      <c r="Z35" s="9"/>
      <c r="AA35" s="9"/>
      <c r="AB35" s="9"/>
      <c r="AC35" s="12"/>
      <c r="AD35" s="21"/>
    </row>
    <row r="36" spans="1:30" x14ac:dyDescent="0.2">
      <c r="A36" s="16"/>
      <c r="B36" s="30" t="s">
        <v>12</v>
      </c>
      <c r="C36" s="113">
        <v>44438</v>
      </c>
      <c r="D36" s="16" t="s">
        <v>18</v>
      </c>
      <c r="E36" s="108"/>
      <c r="F36" s="37"/>
      <c r="G36" s="70">
        <f t="shared" si="6"/>
        <v>0</v>
      </c>
      <c r="H36" s="16"/>
      <c r="I36" s="16">
        <v>0.1</v>
      </c>
      <c r="J36" s="16">
        <v>0.3</v>
      </c>
      <c r="K36" s="16">
        <v>0.05</v>
      </c>
      <c r="L36" s="16"/>
      <c r="M36" s="17">
        <f t="shared" si="0"/>
        <v>0</v>
      </c>
      <c r="N36" s="64">
        <f t="shared" si="7"/>
        <v>0</v>
      </c>
      <c r="O36" s="37">
        <v>1</v>
      </c>
      <c r="P36" s="96">
        <f t="shared" si="2"/>
        <v>0</v>
      </c>
      <c r="Q36" s="96">
        <f t="shared" si="3"/>
        <v>0</v>
      </c>
      <c r="S36" s="9"/>
      <c r="T36" s="9"/>
      <c r="U36" s="12"/>
      <c r="V36" s="9"/>
      <c r="W36" s="9"/>
      <c r="X36" s="9"/>
      <c r="Y36" s="9"/>
      <c r="Z36" s="9"/>
      <c r="AA36" s="9"/>
      <c r="AB36" s="9"/>
      <c r="AC36" s="12"/>
      <c r="AD36" s="21"/>
    </row>
    <row r="37" spans="1:30" x14ac:dyDescent="0.2">
      <c r="A37" s="16"/>
      <c r="B37" s="16" t="s">
        <v>12</v>
      </c>
      <c r="C37" s="113">
        <v>40858</v>
      </c>
      <c r="D37" s="16" t="s">
        <v>18</v>
      </c>
      <c r="E37" s="108" t="s">
        <v>16</v>
      </c>
      <c r="F37" s="33"/>
      <c r="G37" s="70">
        <f t="shared" si="6"/>
        <v>0</v>
      </c>
      <c r="H37" s="16"/>
      <c r="I37" s="16">
        <v>0.1</v>
      </c>
      <c r="J37" s="16">
        <v>0.2</v>
      </c>
      <c r="K37" s="16">
        <v>0.05</v>
      </c>
      <c r="L37" s="16">
        <v>0.4</v>
      </c>
      <c r="M37" s="17">
        <f t="shared" si="0"/>
        <v>0</v>
      </c>
      <c r="N37" s="64">
        <f t="shared" si="7"/>
        <v>0</v>
      </c>
      <c r="O37" s="37">
        <v>1</v>
      </c>
      <c r="P37" s="96">
        <f t="shared" si="2"/>
        <v>0</v>
      </c>
      <c r="Q37" s="96">
        <f t="shared" si="3"/>
        <v>0</v>
      </c>
      <c r="S37" s="9"/>
      <c r="T37" s="9"/>
      <c r="U37" s="12"/>
      <c r="V37" s="9"/>
      <c r="W37" s="9"/>
      <c r="X37" s="9"/>
      <c r="Y37" s="9"/>
      <c r="Z37" s="9"/>
      <c r="AA37" s="9"/>
      <c r="AB37" s="9"/>
      <c r="AC37" s="12"/>
      <c r="AD37" s="21"/>
    </row>
    <row r="38" spans="1:30" x14ac:dyDescent="0.2">
      <c r="A38" s="16"/>
      <c r="B38" s="16" t="s">
        <v>12</v>
      </c>
      <c r="C38" s="113" t="s">
        <v>105</v>
      </c>
      <c r="D38" s="16" t="s">
        <v>18</v>
      </c>
      <c r="E38" s="108"/>
      <c r="F38" s="33"/>
      <c r="G38" s="70">
        <f t="shared" si="6"/>
        <v>0</v>
      </c>
      <c r="H38" s="16"/>
      <c r="I38" s="16">
        <v>0.1</v>
      </c>
      <c r="J38" s="16">
        <v>0.1</v>
      </c>
      <c r="K38" s="16">
        <v>0.05</v>
      </c>
      <c r="L38" s="16"/>
      <c r="M38" s="17">
        <f t="shared" si="0"/>
        <v>0</v>
      </c>
      <c r="N38" s="64">
        <f t="shared" si="7"/>
        <v>0</v>
      </c>
      <c r="O38" s="37">
        <v>1</v>
      </c>
      <c r="P38" s="96">
        <f t="shared" si="2"/>
        <v>0</v>
      </c>
      <c r="Q38" s="96">
        <f t="shared" si="3"/>
        <v>0</v>
      </c>
      <c r="S38" s="9"/>
      <c r="T38" s="9"/>
      <c r="U38" s="12"/>
      <c r="V38" s="9"/>
      <c r="W38" s="9"/>
      <c r="X38" s="9"/>
      <c r="Y38" s="9"/>
      <c r="Z38" s="9"/>
      <c r="AA38" s="9"/>
      <c r="AB38" s="9"/>
      <c r="AC38" s="12"/>
      <c r="AD38" s="21"/>
    </row>
    <row r="39" spans="1:30" x14ac:dyDescent="0.2">
      <c r="A39" s="16"/>
      <c r="B39" s="16" t="s">
        <v>12</v>
      </c>
      <c r="C39" s="113" t="s">
        <v>105</v>
      </c>
      <c r="D39" s="16" t="s">
        <v>18</v>
      </c>
      <c r="E39" s="109" t="s">
        <v>13</v>
      </c>
      <c r="F39" s="33"/>
      <c r="G39" s="70">
        <f t="shared" si="6"/>
        <v>0</v>
      </c>
      <c r="H39" s="16"/>
      <c r="I39" s="16">
        <v>0.1</v>
      </c>
      <c r="J39" s="16">
        <v>0.1</v>
      </c>
      <c r="K39" s="16">
        <v>0.05</v>
      </c>
      <c r="L39" s="110">
        <v>0.2</v>
      </c>
      <c r="M39" s="17">
        <f t="shared" si="0"/>
        <v>0</v>
      </c>
      <c r="N39" s="64">
        <f t="shared" si="7"/>
        <v>0</v>
      </c>
      <c r="O39" s="111">
        <v>1.3</v>
      </c>
      <c r="P39" s="96">
        <f t="shared" si="2"/>
        <v>0</v>
      </c>
      <c r="Q39" s="96">
        <f t="shared" si="3"/>
        <v>0</v>
      </c>
      <c r="R39" s="112" t="s">
        <v>139</v>
      </c>
      <c r="S39" s="9"/>
      <c r="T39" s="9"/>
      <c r="U39" s="12"/>
      <c r="V39" s="9"/>
      <c r="W39" s="9"/>
      <c r="X39" s="9"/>
      <c r="Y39" s="9"/>
      <c r="Z39" s="9"/>
      <c r="AA39" s="9"/>
      <c r="AB39" s="9"/>
      <c r="AC39" s="12"/>
      <c r="AD39" s="21"/>
    </row>
    <row r="40" spans="1:30" s="40" customFormat="1" x14ac:dyDescent="0.2">
      <c r="A40" s="114" t="s">
        <v>138</v>
      </c>
      <c r="B40" s="116"/>
      <c r="C40" s="120"/>
      <c r="D40" s="116"/>
      <c r="E40" s="119"/>
      <c r="F40" s="98">
        <f>SUM(F29:F39)</f>
        <v>0</v>
      </c>
      <c r="G40" s="98">
        <f>SUM(G29:G39)</f>
        <v>0</v>
      </c>
      <c r="H40" s="116"/>
      <c r="I40" s="116"/>
      <c r="J40" s="114"/>
      <c r="K40" s="114"/>
      <c r="L40" s="116"/>
      <c r="M40" s="117"/>
      <c r="N40" s="64"/>
      <c r="O40" s="116"/>
      <c r="P40" s="20"/>
      <c r="Q40" s="20">
        <f>SUM(Q29:Q39)</f>
        <v>0</v>
      </c>
      <c r="S40" s="10"/>
      <c r="T40" s="10"/>
      <c r="U40" s="11"/>
      <c r="V40" s="10"/>
      <c r="W40" s="10"/>
      <c r="X40" s="10"/>
      <c r="Y40" s="10"/>
      <c r="Z40" s="10"/>
      <c r="AA40" s="10"/>
      <c r="AB40" s="10"/>
      <c r="AC40" s="11"/>
      <c r="AD40" s="41"/>
    </row>
    <row r="41" spans="1:30" x14ac:dyDescent="0.2">
      <c r="A41" s="37" t="s">
        <v>44</v>
      </c>
      <c r="B41" s="16"/>
      <c r="C41" s="16"/>
      <c r="D41" s="16"/>
      <c r="E41" s="108"/>
      <c r="F41" s="67">
        <f>F13+F18+F21+F26+F28+F40</f>
        <v>0</v>
      </c>
      <c r="G41" s="67">
        <f>G13+G18+G21+G26+G28+G40</f>
        <v>0</v>
      </c>
      <c r="H41" s="16"/>
      <c r="I41" s="16"/>
      <c r="J41" s="16"/>
      <c r="K41" s="16"/>
      <c r="L41" s="16"/>
      <c r="M41" s="16"/>
      <c r="N41" s="94"/>
      <c r="O41" s="16"/>
      <c r="P41" s="96"/>
      <c r="Q41" s="38">
        <f>Q13+Q18+Q21+Q26+Q28+Q40</f>
        <v>0</v>
      </c>
      <c r="S41" s="9"/>
      <c r="T41" s="9"/>
      <c r="U41" s="12"/>
      <c r="V41" s="9"/>
      <c r="W41" s="9"/>
      <c r="X41" s="9"/>
      <c r="Y41" s="9"/>
      <c r="Z41" s="9"/>
      <c r="AA41" s="9"/>
      <c r="AB41" s="9"/>
      <c r="AC41" s="12"/>
      <c r="AD41" s="21"/>
    </row>
    <row r="42" spans="1:30" x14ac:dyDescent="0.2">
      <c r="A42" s="122"/>
      <c r="B42" s="122"/>
      <c r="C42" s="122"/>
      <c r="D42" s="122"/>
      <c r="E42" s="123"/>
      <c r="F42" s="122"/>
      <c r="G42" s="122"/>
      <c r="H42" s="122"/>
      <c r="I42" s="122"/>
      <c r="J42" s="122"/>
      <c r="K42" s="122"/>
      <c r="L42" s="122"/>
      <c r="M42" s="122"/>
      <c r="N42" s="124"/>
      <c r="O42" s="122"/>
      <c r="P42" s="122"/>
      <c r="Q42" s="125"/>
    </row>
    <row r="43" spans="1:30" ht="18.75" x14ac:dyDescent="0.3">
      <c r="A43" s="160" t="s">
        <v>175</v>
      </c>
      <c r="B43" s="7" t="s">
        <v>176</v>
      </c>
    </row>
    <row r="45" spans="1:30" x14ac:dyDescent="0.2">
      <c r="D45" s="34"/>
      <c r="E45" s="126"/>
      <c r="F45" s="34"/>
      <c r="G45" s="34"/>
      <c r="H45" s="34"/>
      <c r="I45" s="34"/>
      <c r="J45" s="34"/>
      <c r="K45" s="34"/>
      <c r="L45" s="34"/>
      <c r="N45" s="127"/>
      <c r="O45" s="34"/>
      <c r="P45" s="34"/>
      <c r="Q45" s="34"/>
    </row>
  </sheetData>
  <mergeCells count="7">
    <mergeCell ref="A21:C21"/>
    <mergeCell ref="K1:L1"/>
    <mergeCell ref="A2:Q2"/>
    <mergeCell ref="A3:Q3"/>
    <mergeCell ref="A4:Q4"/>
    <mergeCell ref="A13:C13"/>
    <mergeCell ref="A18:C18"/>
  </mergeCells>
  <phoneticPr fontId="2" type="noConversion"/>
  <pageMargins left="0.19685039370078741" right="0" top="0.35433070866141736" bottom="0.19685039370078741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24"/>
  <sheetViews>
    <sheetView zoomScale="90" zoomScaleNormal="90" workbookViewId="0">
      <selection activeCell="A21" sqref="A21:XFD21"/>
    </sheetView>
  </sheetViews>
  <sheetFormatPr defaultColWidth="9.28515625" defaultRowHeight="12.75" x14ac:dyDescent="0.2"/>
  <cols>
    <col min="1" max="1" width="22.140625" style="9" customWidth="1"/>
    <col min="2" max="2" width="23.7109375" style="7" customWidth="1"/>
    <col min="3" max="3" width="11.140625" style="7" customWidth="1"/>
    <col min="4" max="4" width="6.28515625" style="7" customWidth="1"/>
    <col min="5" max="5" width="12.140625" style="7" customWidth="1"/>
    <col min="6" max="6" width="9.28515625" style="7" customWidth="1"/>
    <col min="7" max="7" width="8.140625" style="7" customWidth="1"/>
    <col min="8" max="8" width="9" style="9" customWidth="1"/>
    <col min="9" max="9" width="14.28515625" style="9" customWidth="1"/>
    <col min="10" max="10" width="12.42578125" style="9" customWidth="1"/>
    <col min="11" max="11" width="8.7109375" style="9" customWidth="1"/>
    <col min="12" max="12" width="10.7109375" style="9" customWidth="1"/>
    <col min="13" max="13" width="12" style="9" customWidth="1"/>
    <col min="14" max="14" width="10.140625" style="9" customWidth="1"/>
    <col min="15" max="146" width="9.28515625" style="9"/>
    <col min="147" max="16384" width="9.28515625" style="7"/>
  </cols>
  <sheetData>
    <row r="1" spans="1:19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6"/>
      <c r="L1" s="4"/>
      <c r="M1" s="6" t="s">
        <v>38</v>
      </c>
      <c r="N1" s="4"/>
    </row>
    <row r="2" spans="1:196" x14ac:dyDescent="0.2">
      <c r="A2" s="131" t="s">
        <v>178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4"/>
    </row>
    <row r="3" spans="1:196" x14ac:dyDescent="0.2">
      <c r="A3" s="134" t="s">
        <v>110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4"/>
    </row>
    <row r="4" spans="1:196" ht="20.25" x14ac:dyDescent="0.3">
      <c r="A4" s="140" t="s">
        <v>45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96" ht="20.25" x14ac:dyDescent="0.3">
      <c r="A5" s="76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96" s="79" customFormat="1" ht="18.75" x14ac:dyDescent="0.3">
      <c r="A6" s="78" t="s">
        <v>29</v>
      </c>
      <c r="M6" s="79" t="s">
        <v>173</v>
      </c>
    </row>
    <row r="7" spans="1:196" s="12" customFormat="1" ht="78.75" x14ac:dyDescent="0.2">
      <c r="A7" s="80" t="s">
        <v>1</v>
      </c>
      <c r="B7" s="81" t="s">
        <v>19</v>
      </c>
      <c r="C7" s="81" t="s">
        <v>108</v>
      </c>
      <c r="D7" s="81" t="s">
        <v>6</v>
      </c>
      <c r="E7" s="82" t="s">
        <v>20</v>
      </c>
      <c r="F7" s="82" t="s">
        <v>21</v>
      </c>
      <c r="G7" s="81" t="s">
        <v>22</v>
      </c>
      <c r="H7" s="81" t="s">
        <v>112</v>
      </c>
      <c r="I7" s="81" t="s">
        <v>26</v>
      </c>
      <c r="J7" s="83" t="s">
        <v>27</v>
      </c>
      <c r="K7" s="81" t="s">
        <v>25</v>
      </c>
      <c r="L7" s="84" t="s">
        <v>34</v>
      </c>
      <c r="M7" s="81" t="s">
        <v>8</v>
      </c>
      <c r="N7" s="80" t="s">
        <v>81</v>
      </c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</row>
    <row r="8" spans="1:196" x14ac:dyDescent="0.2">
      <c r="A8" s="39"/>
      <c r="B8" s="23" t="s">
        <v>0</v>
      </c>
      <c r="C8" s="85"/>
      <c r="D8" s="23"/>
      <c r="E8" s="86"/>
      <c r="F8" s="87">
        <v>3.33</v>
      </c>
      <c r="G8" s="43">
        <v>1</v>
      </c>
      <c r="H8" s="43">
        <v>0.2</v>
      </c>
      <c r="I8" s="25">
        <f>ROUND(E8*(F8*G8+H8),2)</f>
        <v>0</v>
      </c>
      <c r="J8" s="64">
        <f>ROUND(I8,0)</f>
        <v>0</v>
      </c>
      <c r="K8" s="87">
        <v>1</v>
      </c>
      <c r="L8" s="65">
        <f>ROUND(J8*K8,2)</f>
        <v>0</v>
      </c>
      <c r="M8" s="25">
        <f>ROUND(D8*L8,2)</f>
        <v>0</v>
      </c>
      <c r="N8" s="26"/>
    </row>
    <row r="9" spans="1:196" ht="22.5" x14ac:dyDescent="0.2">
      <c r="A9" s="39"/>
      <c r="B9" s="1" t="s">
        <v>153</v>
      </c>
      <c r="C9" s="99"/>
      <c r="D9" s="100"/>
      <c r="E9" s="89"/>
      <c r="F9" s="70">
        <v>3.33</v>
      </c>
      <c r="G9" s="16">
        <v>0.8</v>
      </c>
      <c r="H9" s="16">
        <v>0.8</v>
      </c>
      <c r="I9" s="38">
        <f>ROUND(E9*(F9*G9+H9),2)</f>
        <v>0</v>
      </c>
      <c r="J9" s="64">
        <f t="shared" ref="J9:J16" si="0">ROUND(I9,0)</f>
        <v>0</v>
      </c>
      <c r="K9" s="70">
        <v>1</v>
      </c>
      <c r="L9" s="65">
        <f t="shared" ref="L9:L16" si="1">ROUND(J9*K9,2)</f>
        <v>0</v>
      </c>
      <c r="M9" s="17">
        <f>ROUND(D9*L9,2)</f>
        <v>0</v>
      </c>
      <c r="N9" s="17"/>
    </row>
    <row r="10" spans="1:196" ht="22.5" x14ac:dyDescent="0.2">
      <c r="A10" s="39"/>
      <c r="B10" s="62" t="s">
        <v>153</v>
      </c>
      <c r="C10" s="90"/>
      <c r="D10" s="16"/>
      <c r="E10" s="89"/>
      <c r="F10" s="70">
        <v>3.33</v>
      </c>
      <c r="G10" s="16">
        <v>0.8</v>
      </c>
      <c r="H10" s="16">
        <v>0.8</v>
      </c>
      <c r="I10" s="38">
        <f t="shared" ref="I10" si="2">ROUND(E10*(F10*G10+H10),2)</f>
        <v>0</v>
      </c>
      <c r="J10" s="64">
        <f t="shared" si="0"/>
        <v>0</v>
      </c>
      <c r="K10" s="70">
        <v>1</v>
      </c>
      <c r="L10" s="65">
        <f t="shared" si="1"/>
        <v>0</v>
      </c>
      <c r="M10" s="17">
        <f>ROUND(D10*L10,2)</f>
        <v>0</v>
      </c>
      <c r="N10" s="17"/>
    </row>
    <row r="11" spans="1:196" ht="33.75" x14ac:dyDescent="0.2">
      <c r="A11" s="16"/>
      <c r="B11" s="163" t="s">
        <v>154</v>
      </c>
      <c r="C11" s="161"/>
      <c r="D11" s="93"/>
      <c r="E11" s="94"/>
      <c r="F11" s="95">
        <v>3.33</v>
      </c>
      <c r="G11" s="72">
        <v>0.8</v>
      </c>
      <c r="H11" s="72">
        <v>0.8</v>
      </c>
      <c r="I11" s="162">
        <f t="shared" ref="I11:I12" si="3">ROUND(E11*(F11*G11+H11),2)</f>
        <v>0</v>
      </c>
      <c r="J11" s="64">
        <f t="shared" si="0"/>
        <v>0</v>
      </c>
      <c r="K11" s="87">
        <v>1</v>
      </c>
      <c r="L11" s="65">
        <f t="shared" si="1"/>
        <v>0</v>
      </c>
      <c r="M11" s="162">
        <f t="shared" ref="M11:M16" si="4">ROUND(D11*L11,2)</f>
        <v>0</v>
      </c>
      <c r="N11" s="96"/>
    </row>
    <row r="12" spans="1:196" ht="15" x14ac:dyDescent="0.2">
      <c r="A12" s="16"/>
      <c r="B12" s="2" t="s">
        <v>140</v>
      </c>
      <c r="C12" s="88"/>
      <c r="D12" s="16"/>
      <c r="E12" s="89"/>
      <c r="F12" s="70">
        <v>3.33</v>
      </c>
      <c r="G12" s="16">
        <v>0.6</v>
      </c>
      <c r="H12" s="16">
        <v>0.2</v>
      </c>
      <c r="I12" s="38">
        <f t="shared" si="3"/>
        <v>0</v>
      </c>
      <c r="J12" s="64">
        <f t="shared" si="0"/>
        <v>0</v>
      </c>
      <c r="K12" s="70">
        <v>1</v>
      </c>
      <c r="L12" s="65">
        <f t="shared" si="1"/>
        <v>0</v>
      </c>
      <c r="M12" s="17">
        <f t="shared" si="4"/>
        <v>0</v>
      </c>
      <c r="N12" s="17"/>
    </row>
    <row r="13" spans="1:196" ht="22.5" x14ac:dyDescent="0.2">
      <c r="A13" s="16"/>
      <c r="B13" s="3" t="s">
        <v>155</v>
      </c>
      <c r="C13" s="92"/>
      <c r="D13" s="93"/>
      <c r="E13" s="94"/>
      <c r="F13" s="95">
        <v>3.33</v>
      </c>
      <c r="G13" s="72">
        <v>0.6</v>
      </c>
      <c r="H13" s="72">
        <v>0.8</v>
      </c>
      <c r="I13" s="38">
        <f t="shared" ref="I13:I16" si="5">ROUND(E13*(F13*G13+H13),2)</f>
        <v>0</v>
      </c>
      <c r="J13" s="64">
        <f t="shared" si="0"/>
        <v>0</v>
      </c>
      <c r="K13" s="95">
        <v>1</v>
      </c>
      <c r="L13" s="65">
        <f t="shared" si="1"/>
        <v>0</v>
      </c>
      <c r="M13" s="96">
        <f t="shared" si="4"/>
        <v>0</v>
      </c>
      <c r="N13" s="96"/>
    </row>
    <row r="14" spans="1:196" ht="22.5" x14ac:dyDescent="0.2">
      <c r="A14" s="16"/>
      <c r="B14" s="3" t="s">
        <v>155</v>
      </c>
      <c r="C14" s="92"/>
      <c r="D14" s="93"/>
      <c r="E14" s="94"/>
      <c r="F14" s="95">
        <v>3.33</v>
      </c>
      <c r="G14" s="72">
        <v>0.6</v>
      </c>
      <c r="H14" s="72">
        <v>0.8</v>
      </c>
      <c r="I14" s="38">
        <f t="shared" ref="I14:I15" si="6">ROUND(E14*(F14*G14+H14),2)</f>
        <v>0</v>
      </c>
      <c r="J14" s="64">
        <f t="shared" ref="J14:J15" si="7">ROUND(I14,0)</f>
        <v>0</v>
      </c>
      <c r="K14" s="95">
        <v>2</v>
      </c>
      <c r="L14" s="65">
        <f t="shared" ref="L14:L15" si="8">ROUND(J14*K14,2)</f>
        <v>0</v>
      </c>
      <c r="M14" s="96">
        <f t="shared" ref="M14:M15" si="9">ROUND(D14*L14,2)</f>
        <v>0</v>
      </c>
      <c r="N14" s="96"/>
    </row>
    <row r="15" spans="1:196" ht="22.5" x14ac:dyDescent="0.2">
      <c r="A15" s="16"/>
      <c r="B15" s="3" t="s">
        <v>155</v>
      </c>
      <c r="C15" s="92"/>
      <c r="D15" s="93"/>
      <c r="E15" s="94"/>
      <c r="F15" s="95">
        <v>3.33</v>
      </c>
      <c r="G15" s="72">
        <v>0.6</v>
      </c>
      <c r="H15" s="72">
        <v>0.8</v>
      </c>
      <c r="I15" s="38">
        <f t="shared" si="6"/>
        <v>0</v>
      </c>
      <c r="J15" s="64">
        <f t="shared" si="7"/>
        <v>0</v>
      </c>
      <c r="K15" s="95">
        <v>3</v>
      </c>
      <c r="L15" s="65">
        <f t="shared" si="8"/>
        <v>0</v>
      </c>
      <c r="M15" s="96">
        <f t="shared" si="9"/>
        <v>0</v>
      </c>
      <c r="N15" s="96"/>
    </row>
    <row r="16" spans="1:196" ht="22.5" x14ac:dyDescent="0.2">
      <c r="A16" s="16"/>
      <c r="B16" s="3" t="s">
        <v>155</v>
      </c>
      <c r="C16" s="92"/>
      <c r="D16" s="93"/>
      <c r="E16" s="94"/>
      <c r="F16" s="95">
        <v>3.33</v>
      </c>
      <c r="G16" s="72">
        <v>0.6</v>
      </c>
      <c r="H16" s="72">
        <v>0.2</v>
      </c>
      <c r="I16" s="38">
        <f t="shared" si="5"/>
        <v>0</v>
      </c>
      <c r="J16" s="64">
        <f t="shared" si="0"/>
        <v>0</v>
      </c>
      <c r="K16" s="95">
        <v>1</v>
      </c>
      <c r="L16" s="65">
        <f t="shared" si="1"/>
        <v>0</v>
      </c>
      <c r="M16" s="96">
        <f t="shared" si="4"/>
        <v>0</v>
      </c>
      <c r="N16" s="96"/>
    </row>
    <row r="17" spans="1:146" ht="38.25" x14ac:dyDescent="0.2">
      <c r="A17" s="16"/>
      <c r="B17" s="91" t="s">
        <v>111</v>
      </c>
      <c r="C17" s="97"/>
      <c r="D17" s="68">
        <f>SUM(D9:D16)</f>
        <v>0</v>
      </c>
      <c r="E17" s="68"/>
      <c r="F17" s="68"/>
      <c r="G17" s="68"/>
      <c r="H17" s="68"/>
      <c r="I17" s="68"/>
      <c r="J17" s="68"/>
      <c r="K17" s="68"/>
      <c r="L17" s="68"/>
      <c r="M17" s="68">
        <f t="shared" ref="E17:M17" si="10">SUM(M9:M16)</f>
        <v>0</v>
      </c>
      <c r="N17" s="43"/>
    </row>
    <row r="18" spans="1:146" x14ac:dyDescent="0.2">
      <c r="A18" s="142" t="s">
        <v>44</v>
      </c>
      <c r="B18" s="142"/>
      <c r="C18" s="142"/>
      <c r="D18" s="50">
        <f>D8+D17</f>
        <v>0</v>
      </c>
      <c r="E18" s="50"/>
      <c r="F18" s="50"/>
      <c r="G18" s="50"/>
      <c r="H18" s="50"/>
      <c r="I18" s="50"/>
      <c r="J18" s="50"/>
      <c r="K18" s="50"/>
      <c r="L18" s="50"/>
      <c r="M18" s="50">
        <f t="shared" ref="E18:N18" si="11">M8+M17</f>
        <v>0</v>
      </c>
      <c r="N18" s="50">
        <f t="shared" si="11"/>
        <v>0</v>
      </c>
    </row>
    <row r="19" spans="1:146" x14ac:dyDescent="0.2">
      <c r="B19" s="9"/>
      <c r="C19" s="9"/>
      <c r="D19" s="9"/>
      <c r="E19" s="9"/>
      <c r="F19" s="9"/>
      <c r="G19" s="9"/>
    </row>
    <row r="20" spans="1:146" x14ac:dyDescent="0.2">
      <c r="B20" s="12"/>
      <c r="C20" s="12"/>
      <c r="D20" s="12"/>
      <c r="E20" s="12"/>
      <c r="F20" s="35"/>
      <c r="G20" s="12"/>
    </row>
    <row r="21" spans="1:146" ht="18.75" x14ac:dyDescent="0.3">
      <c r="A21" s="160" t="s">
        <v>175</v>
      </c>
      <c r="B21" s="7" t="s">
        <v>176</v>
      </c>
      <c r="E21" s="101"/>
      <c r="H21" s="7"/>
      <c r="I21" s="7"/>
      <c r="J21" s="7"/>
      <c r="K21" s="7"/>
      <c r="L21" s="7"/>
      <c r="M21" s="7"/>
      <c r="N21" s="5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</row>
    <row r="22" spans="1:146" x14ac:dyDescent="0.2">
      <c r="A22" s="7"/>
      <c r="B22" s="12"/>
      <c r="C22" s="9"/>
      <c r="D22" s="9"/>
      <c r="E22" s="12"/>
      <c r="F22" s="12"/>
      <c r="G22" s="12"/>
    </row>
    <row r="23" spans="1:146" x14ac:dyDescent="0.2">
      <c r="A23" s="7"/>
      <c r="B23" s="12"/>
      <c r="C23" s="9"/>
      <c r="D23" s="9"/>
      <c r="E23" s="12"/>
      <c r="F23" s="12"/>
      <c r="G23" s="12"/>
    </row>
    <row r="24" spans="1:146" x14ac:dyDescent="0.2">
      <c r="B24" s="12"/>
      <c r="C24" s="12"/>
      <c r="D24" s="12"/>
      <c r="E24" s="12"/>
      <c r="F24" s="35"/>
      <c r="G24" s="12"/>
    </row>
  </sheetData>
  <mergeCells count="4">
    <mergeCell ref="A2:M2"/>
    <mergeCell ref="A3:M3"/>
    <mergeCell ref="A4:M4"/>
    <mergeCell ref="A18:C18"/>
  </mergeCells>
  <phoneticPr fontId="2" type="noConversion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zoomScale="90" zoomScaleNormal="90" workbookViewId="0">
      <pane xSplit="1" ySplit="6" topLeftCell="B28" activePane="bottomRight" state="frozen"/>
      <selection activeCell="G119" sqref="G119"/>
      <selection pane="topRight" activeCell="G119" sqref="G119"/>
      <selection pane="bottomLeft" activeCell="G119" sqref="G119"/>
      <selection pane="bottomRight" activeCell="B64" sqref="B64"/>
    </sheetView>
  </sheetViews>
  <sheetFormatPr defaultColWidth="9.28515625" defaultRowHeight="12.75" x14ac:dyDescent="0.2"/>
  <cols>
    <col min="1" max="1" width="25.5703125" style="7" customWidth="1"/>
    <col min="2" max="2" width="24.7109375" style="7" customWidth="1"/>
    <col min="3" max="3" width="9.42578125" style="7" customWidth="1"/>
    <col min="4" max="4" width="10.42578125" style="7" customWidth="1"/>
    <col min="5" max="5" width="5.140625" style="7" customWidth="1"/>
    <col min="6" max="6" width="5.7109375" style="7" customWidth="1"/>
    <col min="7" max="7" width="5.28515625" style="7" customWidth="1"/>
    <col min="8" max="8" width="9.7109375" style="7" customWidth="1"/>
    <col min="9" max="9" width="12.28515625" style="7" customWidth="1"/>
    <col min="10" max="10" width="7.42578125" style="7" customWidth="1"/>
    <col min="11" max="11" width="11.5703125" style="7" customWidth="1"/>
    <col min="12" max="12" width="13.42578125" style="7" customWidth="1"/>
    <col min="13" max="13" width="8.7109375" style="7" customWidth="1"/>
    <col min="14" max="14" width="13" style="7" customWidth="1"/>
    <col min="15" max="15" width="6.28515625" style="7" customWidth="1"/>
    <col min="16" max="17" width="6.7109375" style="7" customWidth="1"/>
    <col min="18" max="18" width="9.28515625" style="7"/>
    <col min="19" max="19" width="10.28515625" style="7" customWidth="1"/>
    <col min="20" max="20" width="9.28515625" style="7"/>
    <col min="21" max="21" width="10.28515625" style="7" customWidth="1"/>
    <col min="22" max="16384" width="9.28515625" style="7"/>
  </cols>
  <sheetData>
    <row r="1" spans="1:25" x14ac:dyDescent="0.2">
      <c r="A1" s="4"/>
      <c r="B1" s="4"/>
      <c r="C1" s="4"/>
      <c r="D1" s="4"/>
      <c r="E1" s="4"/>
      <c r="F1" s="4"/>
      <c r="G1" s="6"/>
      <c r="H1" s="6"/>
      <c r="L1" s="6" t="s">
        <v>38</v>
      </c>
    </row>
    <row r="2" spans="1:25" x14ac:dyDescent="0.2">
      <c r="A2" s="131" t="s">
        <v>178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25" s="57" customFormat="1" x14ac:dyDescent="0.2">
      <c r="A3" s="134" t="s">
        <v>84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25" ht="20.25" x14ac:dyDescent="0.3">
      <c r="A4" s="164" t="s">
        <v>173</v>
      </c>
      <c r="B4" s="58"/>
      <c r="C4" s="58"/>
      <c r="D4" s="58" t="s">
        <v>80</v>
      </c>
      <c r="E4" s="58"/>
      <c r="F4" s="58"/>
      <c r="G4" s="58"/>
      <c r="H4" s="58"/>
      <c r="I4" s="59"/>
      <c r="J4" s="59"/>
      <c r="K4" s="59"/>
      <c r="L4" s="59"/>
    </row>
    <row r="5" spans="1:25" x14ac:dyDescent="0.2">
      <c r="A5" s="147" t="s">
        <v>1</v>
      </c>
      <c r="B5" s="147" t="s">
        <v>3</v>
      </c>
      <c r="C5" s="149" t="s">
        <v>6</v>
      </c>
      <c r="D5" s="149" t="s">
        <v>7</v>
      </c>
      <c r="E5" s="146" t="s">
        <v>9</v>
      </c>
      <c r="F5" s="149" t="s">
        <v>42</v>
      </c>
      <c r="G5" s="149" t="s">
        <v>43</v>
      </c>
      <c r="H5" s="149" t="s">
        <v>24</v>
      </c>
      <c r="I5" s="153" t="s">
        <v>41</v>
      </c>
      <c r="J5" s="149" t="s">
        <v>23</v>
      </c>
      <c r="K5" s="149" t="s">
        <v>35</v>
      </c>
      <c r="L5" s="149" t="s">
        <v>8</v>
      </c>
      <c r="M5" s="144" t="s">
        <v>58</v>
      </c>
      <c r="N5" s="145"/>
      <c r="O5" s="145"/>
      <c r="P5" s="11"/>
      <c r="Q5" s="10"/>
      <c r="R5" s="9"/>
      <c r="S5" s="9"/>
      <c r="T5" s="12"/>
      <c r="U5" s="12"/>
      <c r="V5" s="12"/>
      <c r="W5" s="12"/>
      <c r="X5" s="12"/>
      <c r="Y5" s="9"/>
    </row>
    <row r="6" spans="1:25" ht="28.9" customHeight="1" x14ac:dyDescent="0.2">
      <c r="A6" s="148"/>
      <c r="B6" s="148"/>
      <c r="C6" s="149"/>
      <c r="D6" s="149"/>
      <c r="E6" s="146"/>
      <c r="F6" s="150"/>
      <c r="G6" s="150"/>
      <c r="H6" s="149"/>
      <c r="I6" s="153"/>
      <c r="J6" s="149"/>
      <c r="K6" s="149"/>
      <c r="L6" s="149"/>
      <c r="M6" s="60" t="s">
        <v>52</v>
      </c>
      <c r="N6" s="61" t="s">
        <v>53</v>
      </c>
      <c r="O6" s="62" t="s">
        <v>6</v>
      </c>
      <c r="P6" s="12"/>
      <c r="Q6" s="9"/>
      <c r="R6" s="9"/>
      <c r="S6" s="9"/>
      <c r="T6" s="9"/>
      <c r="U6" s="9"/>
      <c r="V6" s="9"/>
      <c r="W6" s="9"/>
      <c r="X6" s="12"/>
      <c r="Y6" s="9"/>
    </row>
    <row r="7" spans="1:25" x14ac:dyDescent="0.2">
      <c r="A7" s="16"/>
      <c r="B7" s="16" t="s">
        <v>47</v>
      </c>
      <c r="C7" s="63"/>
      <c r="D7" s="16"/>
      <c r="E7" s="16"/>
      <c r="F7" s="17">
        <v>0.8</v>
      </c>
      <c r="G7" s="17">
        <v>0.63</v>
      </c>
      <c r="H7" s="17">
        <f>ROUND(D7*(F7+G7),2)</f>
        <v>0</v>
      </c>
      <c r="I7" s="64">
        <f>ROUND(H7,0)</f>
        <v>0</v>
      </c>
      <c r="J7" s="16">
        <v>1</v>
      </c>
      <c r="K7" s="65">
        <f>ROUND(I7*J7,2)</f>
        <v>0</v>
      </c>
      <c r="L7" s="17">
        <f>ROUND(K7*C7,2)</f>
        <v>0</v>
      </c>
      <c r="M7" s="66"/>
      <c r="N7" s="67">
        <f>K7*O7*M7/100</f>
        <v>0</v>
      </c>
      <c r="O7" s="16"/>
      <c r="P7" s="12"/>
      <c r="Q7" s="9"/>
      <c r="R7" s="9"/>
      <c r="S7" s="9"/>
      <c r="T7" s="9"/>
      <c r="U7" s="9"/>
      <c r="V7" s="9"/>
      <c r="W7" s="9"/>
      <c r="X7" s="12"/>
      <c r="Y7" s="21"/>
    </row>
    <row r="8" spans="1:25" s="28" customFormat="1" x14ac:dyDescent="0.2">
      <c r="A8" s="22" t="s">
        <v>65</v>
      </c>
      <c r="B8" s="23"/>
      <c r="C8" s="68">
        <f>SUM(C7:C7)</f>
        <v>0</v>
      </c>
      <c r="D8" s="23"/>
      <c r="E8" s="23"/>
      <c r="F8" s="25"/>
      <c r="G8" s="25"/>
      <c r="H8" s="26"/>
      <c r="I8" s="64"/>
      <c r="J8" s="43"/>
      <c r="K8" s="65"/>
      <c r="L8" s="25">
        <f>SUM(L7:L7)</f>
        <v>0</v>
      </c>
      <c r="M8" s="69"/>
      <c r="N8" s="68">
        <f>SUM(N7:N7)</f>
        <v>0</v>
      </c>
      <c r="O8" s="23"/>
      <c r="P8" s="11"/>
      <c r="Q8" s="11"/>
      <c r="R8" s="11"/>
      <c r="S8" s="11"/>
      <c r="T8" s="11"/>
      <c r="U8" s="11"/>
      <c r="V8" s="11"/>
      <c r="W8" s="11"/>
      <c r="X8" s="11"/>
      <c r="Y8" s="29"/>
    </row>
    <row r="9" spans="1:25" s="28" customFormat="1" x14ac:dyDescent="0.2">
      <c r="A9" s="16"/>
      <c r="B9" s="30" t="s">
        <v>48</v>
      </c>
      <c r="C9" s="70"/>
      <c r="D9" s="16"/>
      <c r="E9" s="16"/>
      <c r="F9" s="17">
        <v>0.96</v>
      </c>
      <c r="G9" s="17">
        <v>0.67</v>
      </c>
      <c r="H9" s="17">
        <f>ROUND(D9*(F9+G9),2)</f>
        <v>0</v>
      </c>
      <c r="I9" s="64">
        <f>ROUND(H9,0)</f>
        <v>0</v>
      </c>
      <c r="J9" s="16">
        <v>1</v>
      </c>
      <c r="K9" s="65">
        <f>ROUND(I9*J9,2)</f>
        <v>0</v>
      </c>
      <c r="L9" s="17">
        <f>ROUND(K9*C9,2)</f>
        <v>0</v>
      </c>
      <c r="M9" s="16"/>
      <c r="N9" s="16"/>
      <c r="O9" s="16"/>
      <c r="P9" s="11"/>
      <c r="Q9" s="11"/>
      <c r="R9" s="11"/>
      <c r="S9" s="11"/>
      <c r="T9" s="11"/>
      <c r="U9" s="11"/>
      <c r="V9" s="11"/>
      <c r="W9" s="11"/>
      <c r="X9" s="11"/>
      <c r="Y9" s="29"/>
    </row>
    <row r="10" spans="1:25" s="28" customFormat="1" x14ac:dyDescent="0.2">
      <c r="A10" s="22" t="s">
        <v>66</v>
      </c>
      <c r="B10" s="23"/>
      <c r="C10" s="68">
        <f>SUM(C9:C9)</f>
        <v>0</v>
      </c>
      <c r="D10" s="23"/>
      <c r="E10" s="23"/>
      <c r="F10" s="25"/>
      <c r="G10" s="25"/>
      <c r="H10" s="26"/>
      <c r="I10" s="64"/>
      <c r="J10" s="43"/>
      <c r="K10" s="65"/>
      <c r="L10" s="25">
        <f>SUM(L9:L9)</f>
        <v>0</v>
      </c>
      <c r="M10" s="69"/>
      <c r="N10" s="68">
        <f>N9</f>
        <v>0</v>
      </c>
      <c r="O10" s="23"/>
      <c r="P10" s="11"/>
      <c r="Q10" s="11"/>
      <c r="R10" s="11"/>
      <c r="S10" s="11"/>
      <c r="T10" s="11"/>
      <c r="U10" s="11"/>
      <c r="V10" s="11"/>
      <c r="W10" s="11"/>
      <c r="X10" s="11"/>
      <c r="Y10" s="29"/>
    </row>
    <row r="11" spans="1:25" ht="25.5" x14ac:dyDescent="0.2">
      <c r="A11" s="16"/>
      <c r="B11" s="30" t="s">
        <v>49</v>
      </c>
      <c r="C11" s="70"/>
      <c r="D11" s="16"/>
      <c r="E11" s="16"/>
      <c r="F11" s="17">
        <v>1.1200000000000001</v>
      </c>
      <c r="G11" s="17">
        <v>0.71</v>
      </c>
      <c r="H11" s="17">
        <f>ROUND(D11*(F11+G11),2)</f>
        <v>0</v>
      </c>
      <c r="I11" s="64">
        <f>ROUND(H11,0)</f>
        <v>0</v>
      </c>
      <c r="J11" s="16">
        <v>1</v>
      </c>
      <c r="K11" s="65">
        <f>ROUND(I11*J11,2)</f>
        <v>0</v>
      </c>
      <c r="L11" s="17">
        <f>ROUND(K11*C11,2)</f>
        <v>0</v>
      </c>
      <c r="M11" s="66"/>
      <c r="N11" s="67">
        <f>K11*O11*M11/100</f>
        <v>0</v>
      </c>
      <c r="O11" s="16"/>
      <c r="P11" s="12"/>
      <c r="Q11" s="9"/>
      <c r="R11" s="9"/>
      <c r="S11" s="9"/>
      <c r="T11" s="9"/>
      <c r="U11" s="9"/>
      <c r="V11" s="9"/>
      <c r="W11" s="9"/>
      <c r="X11" s="12"/>
      <c r="Y11" s="21"/>
    </row>
    <row r="12" spans="1:25" s="28" customFormat="1" x14ac:dyDescent="0.2">
      <c r="A12" s="22" t="s">
        <v>67</v>
      </c>
      <c r="B12" s="23"/>
      <c r="C12" s="68">
        <f>SUM(C8:C11)</f>
        <v>0</v>
      </c>
      <c r="D12" s="23"/>
      <c r="E12" s="23"/>
      <c r="F12" s="25"/>
      <c r="G12" s="25"/>
      <c r="H12" s="26"/>
      <c r="I12" s="64"/>
      <c r="J12" s="23"/>
      <c r="K12" s="65"/>
      <c r="L12" s="25">
        <f>SUM(L8:L11)</f>
        <v>0</v>
      </c>
      <c r="M12" s="69"/>
      <c r="N12" s="68">
        <f>SUM(N8:N11)</f>
        <v>0</v>
      </c>
      <c r="O12" s="23"/>
      <c r="P12" s="11"/>
      <c r="Q12" s="11"/>
      <c r="R12" s="11"/>
      <c r="S12" s="11"/>
      <c r="T12" s="11"/>
      <c r="U12" s="11"/>
      <c r="V12" s="11"/>
      <c r="W12" s="11"/>
      <c r="X12" s="11"/>
      <c r="Y12" s="29"/>
    </row>
    <row r="13" spans="1:25" x14ac:dyDescent="0.2">
      <c r="A13" s="39"/>
      <c r="B13" s="16" t="s">
        <v>50</v>
      </c>
      <c r="C13" s="70"/>
      <c r="D13" s="16"/>
      <c r="E13" s="16"/>
      <c r="F13" s="17">
        <v>1.1200000000000001</v>
      </c>
      <c r="G13" s="17">
        <v>0.63</v>
      </c>
      <c r="H13" s="17">
        <f>ROUND(D13*(F13+G13),2)</f>
        <v>0</v>
      </c>
      <c r="I13" s="64">
        <f>ROUND(H13,0)</f>
        <v>0</v>
      </c>
      <c r="J13" s="16">
        <v>1</v>
      </c>
      <c r="K13" s="65">
        <f>ROUND(I13*J13,2)</f>
        <v>0</v>
      </c>
      <c r="L13" s="17">
        <f>ROUND(K13*C13,2)</f>
        <v>0</v>
      </c>
      <c r="M13" s="66"/>
      <c r="N13" s="70">
        <f>K13*O13*M13/100</f>
        <v>0</v>
      </c>
      <c r="O13" s="16"/>
      <c r="P13" s="12"/>
      <c r="Q13" s="9"/>
      <c r="R13" s="9"/>
      <c r="S13" s="9"/>
      <c r="T13" s="9"/>
      <c r="U13" s="9"/>
      <c r="V13" s="9"/>
      <c r="W13" s="9"/>
      <c r="X13" s="12"/>
      <c r="Y13" s="21"/>
    </row>
    <row r="14" spans="1:25" s="28" customFormat="1" x14ac:dyDescent="0.2">
      <c r="A14" s="22" t="s">
        <v>68</v>
      </c>
      <c r="B14" s="23"/>
      <c r="C14" s="68">
        <f>SUM(C13:C13)</f>
        <v>0</v>
      </c>
      <c r="D14" s="23"/>
      <c r="E14" s="23"/>
      <c r="F14" s="25"/>
      <c r="G14" s="25"/>
      <c r="H14" s="26"/>
      <c r="I14" s="64"/>
      <c r="J14" s="23"/>
      <c r="K14" s="65"/>
      <c r="L14" s="25">
        <f>SUM(L13:L13)</f>
        <v>0</v>
      </c>
      <c r="M14" s="69"/>
      <c r="N14" s="68">
        <f>SUM(N13:N13)</f>
        <v>0</v>
      </c>
      <c r="O14" s="68"/>
      <c r="P14" s="11"/>
      <c r="Q14" s="11"/>
      <c r="R14" s="11"/>
      <c r="S14" s="11"/>
      <c r="T14" s="11"/>
      <c r="U14" s="11"/>
      <c r="V14" s="11"/>
      <c r="W14" s="11"/>
      <c r="X14" s="11"/>
      <c r="Y14" s="29"/>
    </row>
    <row r="15" spans="1:25" x14ac:dyDescent="0.2">
      <c r="A15" s="16"/>
      <c r="B15" s="16" t="s">
        <v>141</v>
      </c>
      <c r="C15" s="70"/>
      <c r="D15" s="16"/>
      <c r="E15" s="16"/>
      <c r="F15" s="17">
        <v>0.96</v>
      </c>
      <c r="G15" s="17">
        <v>0.63</v>
      </c>
      <c r="H15" s="17">
        <f>ROUND(D15*(F15+G15),2)</f>
        <v>0</v>
      </c>
      <c r="I15" s="64">
        <f>ROUND(H15,0)</f>
        <v>0</v>
      </c>
      <c r="J15" s="16">
        <v>1</v>
      </c>
      <c r="K15" s="65">
        <f>ROUND(I15*J15,2)</f>
        <v>0</v>
      </c>
      <c r="L15" s="17">
        <f>ROUND(K15*C15,2)</f>
        <v>0</v>
      </c>
      <c r="M15" s="66"/>
      <c r="N15" s="67">
        <v>0</v>
      </c>
      <c r="O15" s="16"/>
      <c r="P15" s="12"/>
      <c r="Q15" s="9"/>
      <c r="R15" s="9"/>
      <c r="S15" s="9"/>
      <c r="T15" s="9"/>
      <c r="U15" s="9"/>
      <c r="V15" s="9"/>
      <c r="W15" s="9"/>
      <c r="X15" s="12"/>
      <c r="Y15" s="21"/>
    </row>
    <row r="16" spans="1:25" s="28" customFormat="1" x14ac:dyDescent="0.2">
      <c r="A16" s="22" t="s">
        <v>69</v>
      </c>
      <c r="B16" s="23"/>
      <c r="C16" s="68">
        <f>SUM(C15:C15)</f>
        <v>0</v>
      </c>
      <c r="D16" s="23"/>
      <c r="E16" s="23"/>
      <c r="F16" s="25"/>
      <c r="G16" s="25"/>
      <c r="H16" s="26"/>
      <c r="I16" s="64"/>
      <c r="J16" s="23"/>
      <c r="K16" s="65"/>
      <c r="L16" s="25">
        <f>SUM(L15:L15)</f>
        <v>0</v>
      </c>
      <c r="M16" s="69"/>
      <c r="N16" s="68"/>
      <c r="O16" s="23"/>
      <c r="P16" s="11"/>
      <c r="Q16" s="11"/>
      <c r="R16" s="11"/>
      <c r="S16" s="11"/>
      <c r="T16" s="11"/>
      <c r="U16" s="11"/>
      <c r="V16" s="11"/>
      <c r="W16" s="11"/>
      <c r="X16" s="11"/>
      <c r="Y16" s="29"/>
    </row>
    <row r="17" spans="1:25" x14ac:dyDescent="0.2">
      <c r="A17" s="39"/>
      <c r="B17" s="16" t="s">
        <v>51</v>
      </c>
      <c r="C17" s="70"/>
      <c r="D17" s="16"/>
      <c r="E17" s="16"/>
      <c r="F17" s="17">
        <v>1.1200000000000001</v>
      </c>
      <c r="G17" s="17">
        <v>0.63</v>
      </c>
      <c r="H17" s="17">
        <f>ROUND(D17*(F17+G17),2)</f>
        <v>0</v>
      </c>
      <c r="I17" s="64">
        <f>ROUND(H17,0)</f>
        <v>0</v>
      </c>
      <c r="J17" s="37">
        <v>1</v>
      </c>
      <c r="K17" s="65">
        <f>ROUND(I17*J17,2)</f>
        <v>0</v>
      </c>
      <c r="L17" s="17">
        <f>ROUND(K17*C17,2)</f>
        <v>0</v>
      </c>
      <c r="M17" s="66"/>
      <c r="N17" s="67">
        <f>K17*O17*M17/100</f>
        <v>0</v>
      </c>
      <c r="O17" s="16"/>
      <c r="P17" s="12"/>
      <c r="Q17" s="9"/>
      <c r="R17" s="9"/>
      <c r="S17" s="9"/>
      <c r="T17" s="9"/>
      <c r="U17" s="9"/>
      <c r="V17" s="9"/>
      <c r="W17" s="9"/>
      <c r="X17" s="12"/>
      <c r="Y17" s="21"/>
    </row>
    <row r="18" spans="1:25" s="28" customFormat="1" x14ac:dyDescent="0.2">
      <c r="A18" s="22" t="s">
        <v>70</v>
      </c>
      <c r="B18" s="23"/>
      <c r="C18" s="68">
        <f>SUM(C17:C17)</f>
        <v>0</v>
      </c>
      <c r="D18" s="23"/>
      <c r="E18" s="23"/>
      <c r="F18" s="25"/>
      <c r="G18" s="25"/>
      <c r="H18" s="26"/>
      <c r="I18" s="64"/>
      <c r="J18" s="23"/>
      <c r="K18" s="65"/>
      <c r="L18" s="25">
        <f>SUM(L17:L17)</f>
        <v>0</v>
      </c>
      <c r="M18" s="69"/>
      <c r="N18" s="68">
        <f>SUM(N17:N17)</f>
        <v>0</v>
      </c>
      <c r="O18" s="23"/>
      <c r="P18" s="11"/>
      <c r="Q18" s="11"/>
      <c r="R18" s="11"/>
      <c r="S18" s="11"/>
      <c r="T18" s="11"/>
      <c r="U18" s="11"/>
      <c r="V18" s="11"/>
      <c r="W18" s="11"/>
      <c r="X18" s="11"/>
      <c r="Y18" s="29"/>
    </row>
    <row r="19" spans="1:25" x14ac:dyDescent="0.2">
      <c r="A19" s="16"/>
      <c r="B19" s="36" t="s">
        <v>142</v>
      </c>
      <c r="C19" s="70"/>
      <c r="D19" s="16"/>
      <c r="E19" s="16"/>
      <c r="F19" s="17">
        <v>0.96</v>
      </c>
      <c r="G19" s="17">
        <v>0.63</v>
      </c>
      <c r="H19" s="17">
        <f>ROUND(D19*(F19+G19),2)</f>
        <v>0</v>
      </c>
      <c r="I19" s="64">
        <f>ROUND(H19,0)</f>
        <v>0</v>
      </c>
      <c r="J19" s="37">
        <v>1</v>
      </c>
      <c r="K19" s="65">
        <f>ROUND(I19*J19,2)</f>
        <v>0</v>
      </c>
      <c r="L19" s="17">
        <f>ROUND(K19*C19,2)</f>
        <v>0</v>
      </c>
      <c r="M19" s="66"/>
      <c r="N19" s="67">
        <f>K19*O19*M19/100</f>
        <v>0</v>
      </c>
      <c r="O19" s="16"/>
      <c r="P19" s="12"/>
      <c r="Q19" s="9"/>
      <c r="R19" s="9"/>
      <c r="S19" s="9"/>
      <c r="T19" s="9"/>
      <c r="U19" s="9"/>
      <c r="V19" s="9"/>
      <c r="W19" s="9"/>
      <c r="X19" s="12"/>
      <c r="Y19" s="21"/>
    </row>
    <row r="20" spans="1:25" s="28" customFormat="1" x14ac:dyDescent="0.2">
      <c r="A20" s="22" t="s">
        <v>71</v>
      </c>
      <c r="B20" s="23"/>
      <c r="C20" s="68">
        <f>SUM(C19:C19)</f>
        <v>0</v>
      </c>
      <c r="D20" s="23"/>
      <c r="E20" s="23"/>
      <c r="F20" s="25"/>
      <c r="G20" s="25"/>
      <c r="H20" s="26"/>
      <c r="I20" s="64"/>
      <c r="J20" s="23"/>
      <c r="K20" s="65"/>
      <c r="L20" s="25">
        <f>SUM(L19:L19)</f>
        <v>0</v>
      </c>
      <c r="M20" s="69"/>
      <c r="N20" s="68"/>
      <c r="O20" s="23"/>
      <c r="P20" s="11"/>
      <c r="Q20" s="11"/>
      <c r="R20" s="11"/>
      <c r="S20" s="11"/>
      <c r="T20" s="11"/>
      <c r="U20" s="11"/>
      <c r="V20" s="11"/>
      <c r="W20" s="11"/>
      <c r="X20" s="11"/>
      <c r="Y20" s="29"/>
    </row>
    <row r="21" spans="1:25" x14ac:dyDescent="0.2">
      <c r="A21" s="16"/>
      <c r="B21" s="36" t="s">
        <v>54</v>
      </c>
      <c r="C21" s="70"/>
      <c r="D21" s="16"/>
      <c r="E21" s="33"/>
      <c r="F21" s="17">
        <v>1.1200000000000001</v>
      </c>
      <c r="G21" s="17">
        <v>0.71</v>
      </c>
      <c r="H21" s="17">
        <f>ROUND(D21*(F21+G21),2)</f>
        <v>0</v>
      </c>
      <c r="I21" s="64">
        <f>ROUND(H21,0)</f>
        <v>0</v>
      </c>
      <c r="J21" s="37">
        <v>1</v>
      </c>
      <c r="K21" s="65">
        <f>ROUND(I21*J21,2)</f>
        <v>0</v>
      </c>
      <c r="L21" s="17">
        <f>ROUND(K21*C21,2)</f>
        <v>0</v>
      </c>
      <c r="M21" s="66"/>
      <c r="N21" s="67">
        <f>K21*O21*M21/100</f>
        <v>0</v>
      </c>
      <c r="O21" s="16"/>
      <c r="P21" s="12"/>
      <c r="Q21" s="9"/>
      <c r="R21" s="9"/>
      <c r="S21" s="9"/>
      <c r="T21" s="9"/>
      <c r="U21" s="9"/>
      <c r="V21" s="9"/>
      <c r="W21" s="9"/>
      <c r="X21" s="12"/>
      <c r="Y21" s="21"/>
    </row>
    <row r="22" spans="1:25" s="28" customFormat="1" x14ac:dyDescent="0.2">
      <c r="A22" s="22" t="s">
        <v>72</v>
      </c>
      <c r="B22" s="23"/>
      <c r="C22" s="68">
        <f>SUM(C21:C21)</f>
        <v>0</v>
      </c>
      <c r="D22" s="23"/>
      <c r="E22" s="43"/>
      <c r="F22" s="25"/>
      <c r="G22" s="25"/>
      <c r="H22" s="26"/>
      <c r="I22" s="64"/>
      <c r="J22" s="23"/>
      <c r="K22" s="65"/>
      <c r="L22" s="25">
        <f>SUM(L21:L21)</f>
        <v>0</v>
      </c>
      <c r="M22" s="69"/>
      <c r="N22" s="68">
        <f>SUM(N21:N21)</f>
        <v>0</v>
      </c>
      <c r="O22" s="23"/>
      <c r="P22" s="11"/>
      <c r="Q22" s="11"/>
      <c r="R22" s="11"/>
      <c r="S22" s="11"/>
      <c r="T22" s="11"/>
      <c r="U22" s="11"/>
      <c r="V22" s="11"/>
      <c r="W22" s="11"/>
      <c r="X22" s="11"/>
      <c r="Y22" s="29"/>
    </row>
    <row r="23" spans="1:25" x14ac:dyDescent="0.2">
      <c r="A23" s="16"/>
      <c r="B23" s="36" t="s">
        <v>55</v>
      </c>
      <c r="C23" s="70"/>
      <c r="D23" s="16"/>
      <c r="E23" s="33"/>
      <c r="F23" s="17">
        <v>1.1200000000000001</v>
      </c>
      <c r="G23" s="17">
        <v>0.71</v>
      </c>
      <c r="H23" s="17">
        <f>ROUND(D23*(F23+G23),2)</f>
        <v>0</v>
      </c>
      <c r="I23" s="64">
        <f>ROUND(H23,0)</f>
        <v>0</v>
      </c>
      <c r="J23" s="37">
        <v>1</v>
      </c>
      <c r="K23" s="65">
        <f>ROUND(I23*J23,2)</f>
        <v>0</v>
      </c>
      <c r="L23" s="17">
        <f>ROUND(K23*C23,2)</f>
        <v>0</v>
      </c>
      <c r="M23" s="66"/>
      <c r="N23" s="67">
        <f>K23*O23*M23/100</f>
        <v>0</v>
      </c>
      <c r="O23" s="16"/>
      <c r="P23" s="12"/>
      <c r="Q23" s="9"/>
      <c r="R23" s="9"/>
      <c r="S23" s="9"/>
      <c r="T23" s="9"/>
      <c r="U23" s="9"/>
      <c r="V23" s="9"/>
      <c r="W23" s="9"/>
      <c r="X23" s="12"/>
      <c r="Y23" s="21"/>
    </row>
    <row r="24" spans="1:25" s="28" customFormat="1" x14ac:dyDescent="0.2">
      <c r="A24" s="22" t="s">
        <v>73</v>
      </c>
      <c r="B24" s="23"/>
      <c r="C24" s="68">
        <f>SUM(C23:C23)</f>
        <v>0</v>
      </c>
      <c r="D24" s="23"/>
      <c r="E24" s="43"/>
      <c r="F24" s="25"/>
      <c r="G24" s="25"/>
      <c r="H24" s="26"/>
      <c r="I24" s="64"/>
      <c r="J24" s="23"/>
      <c r="K24" s="65"/>
      <c r="L24" s="25">
        <f>SUM(L23:L23)</f>
        <v>0</v>
      </c>
      <c r="M24" s="69"/>
      <c r="N24" s="68">
        <f>SUM(N23:N23)</f>
        <v>0</v>
      </c>
      <c r="O24" s="23"/>
      <c r="P24" s="11"/>
      <c r="Q24" s="11"/>
      <c r="R24" s="11"/>
      <c r="S24" s="11"/>
      <c r="T24" s="11"/>
      <c r="U24" s="11"/>
      <c r="V24" s="11"/>
      <c r="W24" s="11"/>
      <c r="X24" s="11"/>
      <c r="Y24" s="29"/>
    </row>
    <row r="25" spans="1:25" x14ac:dyDescent="0.2">
      <c r="A25" s="16"/>
      <c r="B25" s="36" t="s">
        <v>144</v>
      </c>
      <c r="C25" s="70"/>
      <c r="D25" s="16"/>
      <c r="E25" s="33"/>
      <c r="F25" s="17">
        <v>0.96</v>
      </c>
      <c r="G25" s="17">
        <v>0.47</v>
      </c>
      <c r="H25" s="17">
        <f>ROUND(D25*(F25+G25),2)</f>
        <v>0</v>
      </c>
      <c r="I25" s="71">
        <f>ROUND(H25,0)</f>
        <v>0</v>
      </c>
      <c r="J25" s="37">
        <v>1</v>
      </c>
      <c r="K25" s="65">
        <f>ROUND(I25*J25,2)</f>
        <v>0</v>
      </c>
      <c r="L25" s="17">
        <f>ROUND(K25*C25,2)</f>
        <v>0</v>
      </c>
      <c r="M25" s="66"/>
      <c r="N25" s="67">
        <f>K25*O25*M25/100</f>
        <v>0</v>
      </c>
      <c r="O25" s="16"/>
      <c r="P25" s="12"/>
      <c r="Q25" s="9"/>
      <c r="R25" s="9"/>
      <c r="S25" s="9"/>
      <c r="T25" s="9"/>
      <c r="U25" s="9"/>
      <c r="V25" s="9"/>
      <c r="W25" s="9"/>
      <c r="X25" s="12"/>
      <c r="Y25" s="21"/>
    </row>
    <row r="26" spans="1:25" s="28" customFormat="1" x14ac:dyDescent="0.2">
      <c r="A26" s="22" t="s">
        <v>143</v>
      </c>
      <c r="B26" s="23"/>
      <c r="C26" s="68">
        <f>SUM(C25:C25)</f>
        <v>0</v>
      </c>
      <c r="D26" s="23"/>
      <c r="E26" s="43"/>
      <c r="F26" s="25"/>
      <c r="G26" s="25"/>
      <c r="H26" s="26"/>
      <c r="I26" s="64"/>
      <c r="J26" s="23"/>
      <c r="K26" s="65"/>
      <c r="L26" s="25">
        <f>SUM(L25:L25)</f>
        <v>0</v>
      </c>
      <c r="M26" s="69"/>
      <c r="N26" s="68">
        <f>SUM(N25:N25)</f>
        <v>0</v>
      </c>
      <c r="O26" s="23"/>
      <c r="P26" s="11"/>
      <c r="Q26" s="11"/>
      <c r="R26" s="11"/>
      <c r="S26" s="11"/>
      <c r="T26" s="11"/>
      <c r="U26" s="11"/>
      <c r="V26" s="11"/>
      <c r="W26" s="11"/>
      <c r="X26" s="11"/>
      <c r="Y26" s="29"/>
    </row>
    <row r="27" spans="1:25" x14ac:dyDescent="0.2">
      <c r="A27" s="16"/>
      <c r="B27" s="32" t="s">
        <v>149</v>
      </c>
      <c r="C27" s="70"/>
      <c r="D27" s="16"/>
      <c r="E27" s="33"/>
      <c r="F27" s="17">
        <v>1.1200000000000001</v>
      </c>
      <c r="G27" s="17">
        <v>0.55000000000000004</v>
      </c>
      <c r="H27" s="17">
        <f>ROUND(D27*(F27+G27),2)</f>
        <v>0</v>
      </c>
      <c r="I27" s="71">
        <f>ROUND(H27,0)</f>
        <v>0</v>
      </c>
      <c r="J27" s="37">
        <v>1</v>
      </c>
      <c r="K27" s="65">
        <f>ROUND(I27*J27,2)</f>
        <v>0</v>
      </c>
      <c r="L27" s="17">
        <f>ROUND(K27*C27,2)</f>
        <v>0</v>
      </c>
      <c r="M27" s="66"/>
      <c r="N27" s="67">
        <f>K27*O27*M27/100</f>
        <v>0</v>
      </c>
      <c r="O27" s="16"/>
      <c r="P27" s="12"/>
      <c r="Q27" s="9"/>
      <c r="R27" s="9"/>
      <c r="S27" s="9"/>
      <c r="T27" s="9"/>
      <c r="U27" s="9"/>
      <c r="V27" s="9"/>
      <c r="W27" s="9"/>
      <c r="X27" s="12"/>
      <c r="Y27" s="21"/>
    </row>
    <row r="28" spans="1:25" s="28" customFormat="1" x14ac:dyDescent="0.2">
      <c r="A28" s="22" t="s">
        <v>150</v>
      </c>
      <c r="B28" s="23"/>
      <c r="C28" s="68">
        <f>SUM(C27:C27)</f>
        <v>0</v>
      </c>
      <c r="D28" s="23"/>
      <c r="E28" s="43"/>
      <c r="F28" s="25"/>
      <c r="G28" s="25"/>
      <c r="H28" s="26"/>
      <c r="I28" s="64"/>
      <c r="J28" s="23"/>
      <c r="K28" s="65"/>
      <c r="L28" s="25">
        <f>SUM(L27:L27)</f>
        <v>0</v>
      </c>
      <c r="M28" s="69"/>
      <c r="N28" s="68">
        <f>SUM(N27:N27)</f>
        <v>0</v>
      </c>
      <c r="O28" s="23"/>
      <c r="P28" s="11"/>
      <c r="Q28" s="11"/>
      <c r="R28" s="11"/>
      <c r="S28" s="11"/>
      <c r="T28" s="11"/>
      <c r="U28" s="11"/>
      <c r="V28" s="11"/>
      <c r="W28" s="11"/>
      <c r="X28" s="11"/>
      <c r="Y28" s="29"/>
    </row>
    <row r="29" spans="1:25" x14ac:dyDescent="0.2">
      <c r="A29" s="16"/>
      <c r="B29" s="32" t="s">
        <v>152</v>
      </c>
      <c r="C29" s="70"/>
      <c r="D29" s="16"/>
      <c r="E29" s="33"/>
      <c r="F29" s="17">
        <v>1.1200000000000001</v>
      </c>
      <c r="G29" s="17">
        <v>0.71</v>
      </c>
      <c r="H29" s="17">
        <f>ROUND(D29*(F29+G29),2)</f>
        <v>0</v>
      </c>
      <c r="I29" s="71">
        <f>ROUND(H29,0)</f>
        <v>0</v>
      </c>
      <c r="J29" s="37">
        <v>1</v>
      </c>
      <c r="K29" s="65">
        <f>ROUND(I29*J29,2)</f>
        <v>0</v>
      </c>
      <c r="L29" s="17">
        <f>ROUND(K29*C29,2)</f>
        <v>0</v>
      </c>
      <c r="M29" s="66"/>
      <c r="N29" s="67">
        <f>K29*O29*M29/100</f>
        <v>0</v>
      </c>
      <c r="O29" s="16"/>
      <c r="P29" s="12"/>
      <c r="Q29" s="9"/>
      <c r="R29" s="9"/>
      <c r="S29" s="9"/>
      <c r="T29" s="9"/>
      <c r="U29" s="9"/>
      <c r="V29" s="9"/>
      <c r="W29" s="9"/>
      <c r="X29" s="12"/>
      <c r="Y29" s="21"/>
    </row>
    <row r="30" spans="1:25" s="28" customFormat="1" x14ac:dyDescent="0.2">
      <c r="A30" s="22" t="s">
        <v>151</v>
      </c>
      <c r="B30" s="23"/>
      <c r="C30" s="68">
        <f>SUM(C29:C29)</f>
        <v>0</v>
      </c>
      <c r="D30" s="23"/>
      <c r="E30" s="43"/>
      <c r="F30" s="25"/>
      <c r="G30" s="25"/>
      <c r="H30" s="26"/>
      <c r="I30" s="64"/>
      <c r="J30" s="23"/>
      <c r="K30" s="65"/>
      <c r="L30" s="25">
        <f>SUM(L29:L29)</f>
        <v>0</v>
      </c>
      <c r="M30" s="69"/>
      <c r="N30" s="68">
        <f>SUM(N29:N29)</f>
        <v>0</v>
      </c>
      <c r="O30" s="23"/>
      <c r="P30" s="11"/>
      <c r="Q30" s="11"/>
      <c r="R30" s="11"/>
      <c r="S30" s="11"/>
      <c r="T30" s="11"/>
      <c r="U30" s="11"/>
      <c r="V30" s="11"/>
      <c r="W30" s="11"/>
      <c r="X30" s="11"/>
      <c r="Y30" s="29"/>
    </row>
    <row r="31" spans="1:25" x14ac:dyDescent="0.2">
      <c r="A31" s="16"/>
      <c r="B31" s="72" t="s">
        <v>60</v>
      </c>
      <c r="C31" s="70"/>
      <c r="D31" s="16"/>
      <c r="E31" s="16"/>
      <c r="F31" s="17">
        <v>1.1200000000000001</v>
      </c>
      <c r="G31" s="17">
        <v>0.71</v>
      </c>
      <c r="H31" s="17">
        <f>ROUND(D31*(F31+G31),2)</f>
        <v>0</v>
      </c>
      <c r="I31" s="71">
        <f>ROUND(H31,0)</f>
        <v>0</v>
      </c>
      <c r="J31" s="37">
        <v>1</v>
      </c>
      <c r="K31" s="65">
        <f>ROUND(I31*J31,2)</f>
        <v>0</v>
      </c>
      <c r="L31" s="17">
        <f>ROUND(K31*C31,2)</f>
        <v>0</v>
      </c>
      <c r="M31" s="66"/>
      <c r="N31" s="67">
        <f>K31*O31*M31/100</f>
        <v>0</v>
      </c>
      <c r="O31" s="16"/>
      <c r="P31" s="9"/>
      <c r="Q31" s="9"/>
      <c r="R31" s="9"/>
      <c r="S31" s="9"/>
      <c r="T31" s="9"/>
      <c r="U31" s="9"/>
      <c r="V31" s="9"/>
      <c r="W31" s="12"/>
      <c r="X31" s="21"/>
    </row>
    <row r="32" spans="1:25" s="28" customFormat="1" x14ac:dyDescent="0.2">
      <c r="A32" s="22" t="s">
        <v>74</v>
      </c>
      <c r="B32" s="23"/>
      <c r="C32" s="68">
        <f>SUM(C30:C31)</f>
        <v>0</v>
      </c>
      <c r="D32" s="23"/>
      <c r="E32" s="23"/>
      <c r="F32" s="25"/>
      <c r="G32" s="25"/>
      <c r="H32" s="26"/>
      <c r="I32" s="64"/>
      <c r="J32" s="68"/>
      <c r="K32" s="65"/>
      <c r="L32" s="25">
        <f>SUM(L31:L31)</f>
        <v>0</v>
      </c>
      <c r="M32" s="69"/>
      <c r="N32" s="68">
        <f>SUM(N31:N31)</f>
        <v>0</v>
      </c>
      <c r="O32" s="23"/>
      <c r="P32" s="11"/>
      <c r="Q32" s="11"/>
      <c r="R32" s="11"/>
      <c r="S32" s="11"/>
      <c r="T32" s="11"/>
      <c r="U32" s="11"/>
      <c r="V32" s="11"/>
      <c r="W32" s="11"/>
      <c r="X32" s="29"/>
    </row>
    <row r="33" spans="1:25" ht="27" customHeight="1" x14ac:dyDescent="0.2">
      <c r="A33" s="16"/>
      <c r="B33" s="1" t="s">
        <v>156</v>
      </c>
      <c r="C33" s="70"/>
      <c r="D33" s="16"/>
      <c r="E33" s="33"/>
      <c r="F33" s="17">
        <v>0.96</v>
      </c>
      <c r="G33" s="17">
        <v>0.47</v>
      </c>
      <c r="H33" s="17">
        <f>ROUND(D33*(F33+G33),2)</f>
        <v>0</v>
      </c>
      <c r="I33" s="71">
        <f>ROUND(H33,0)</f>
        <v>0</v>
      </c>
      <c r="J33" s="37">
        <v>1</v>
      </c>
      <c r="K33" s="65">
        <f>ROUND(I33*J33,2)</f>
        <v>0</v>
      </c>
      <c r="L33" s="17">
        <f>ROUND(K33*C33,2)</f>
        <v>0</v>
      </c>
      <c r="M33" s="66"/>
      <c r="N33" s="67">
        <f>K33*O33*M33/100</f>
        <v>0</v>
      </c>
      <c r="O33" s="16"/>
      <c r="P33" s="12"/>
      <c r="Q33" s="9"/>
      <c r="R33" s="9"/>
      <c r="S33" s="9"/>
      <c r="T33" s="9"/>
      <c r="U33" s="9"/>
      <c r="V33" s="9"/>
      <c r="W33" s="9"/>
      <c r="X33" s="12"/>
      <c r="Y33" s="21"/>
    </row>
    <row r="34" spans="1:25" s="28" customFormat="1" x14ac:dyDescent="0.2">
      <c r="A34" s="22" t="s">
        <v>157</v>
      </c>
      <c r="B34" s="23"/>
      <c r="C34" s="68">
        <f>SUM(C33:C33)</f>
        <v>0</v>
      </c>
      <c r="D34" s="23"/>
      <c r="E34" s="43"/>
      <c r="F34" s="25"/>
      <c r="G34" s="25"/>
      <c r="H34" s="26"/>
      <c r="I34" s="64"/>
      <c r="J34" s="23"/>
      <c r="K34" s="65"/>
      <c r="L34" s="25">
        <f>SUM(L33:L33)</f>
        <v>0</v>
      </c>
      <c r="M34" s="69"/>
      <c r="N34" s="68">
        <f>K34*O34*M34/100</f>
        <v>0</v>
      </c>
      <c r="O34" s="23"/>
      <c r="P34" s="11"/>
      <c r="Q34" s="11"/>
      <c r="R34" s="11"/>
      <c r="S34" s="11"/>
      <c r="T34" s="11"/>
      <c r="U34" s="11"/>
      <c r="V34" s="11"/>
      <c r="W34" s="11"/>
      <c r="X34" s="11"/>
      <c r="Y34" s="29"/>
    </row>
    <row r="35" spans="1:25" ht="27" customHeight="1" x14ac:dyDescent="0.2">
      <c r="A35" s="16"/>
      <c r="B35" s="1" t="s">
        <v>158</v>
      </c>
      <c r="C35" s="70"/>
      <c r="D35" s="16"/>
      <c r="E35" s="33"/>
      <c r="F35" s="17">
        <v>0.96</v>
      </c>
      <c r="G35" s="17">
        <v>0.47</v>
      </c>
      <c r="H35" s="17">
        <f>ROUND(D35*(F35+G35),2)</f>
        <v>0</v>
      </c>
      <c r="I35" s="71">
        <f>ROUND(H35,0)</f>
        <v>0</v>
      </c>
      <c r="J35" s="37">
        <v>1</v>
      </c>
      <c r="K35" s="65">
        <f>ROUND(I35*J35,2)</f>
        <v>0</v>
      </c>
      <c r="L35" s="17">
        <f>ROUND(K35*C35,2)</f>
        <v>0</v>
      </c>
      <c r="M35" s="66"/>
      <c r="N35" s="67">
        <f>K35*O35*M35/100</f>
        <v>0</v>
      </c>
      <c r="O35" s="16"/>
      <c r="P35" s="12"/>
      <c r="Q35" s="9"/>
      <c r="R35" s="9"/>
      <c r="S35" s="9"/>
      <c r="T35" s="9"/>
      <c r="U35" s="9"/>
      <c r="V35" s="9"/>
      <c r="W35" s="9"/>
      <c r="X35" s="12"/>
      <c r="Y35" s="21"/>
    </row>
    <row r="36" spans="1:25" s="28" customFormat="1" x14ac:dyDescent="0.2">
      <c r="A36" s="22" t="s">
        <v>159</v>
      </c>
      <c r="B36" s="23"/>
      <c r="C36" s="68">
        <f>SUM(C35:C35)</f>
        <v>0</v>
      </c>
      <c r="D36" s="23"/>
      <c r="E36" s="43"/>
      <c r="F36" s="25"/>
      <c r="G36" s="25"/>
      <c r="H36" s="26"/>
      <c r="I36" s="64"/>
      <c r="J36" s="23"/>
      <c r="K36" s="65"/>
      <c r="L36" s="25">
        <f>SUM(L35:L35)</f>
        <v>0</v>
      </c>
      <c r="M36" s="69"/>
      <c r="N36" s="68">
        <f>K36*O36*M36/100</f>
        <v>0</v>
      </c>
      <c r="O36" s="23"/>
      <c r="P36" s="11"/>
      <c r="Q36" s="11"/>
      <c r="R36" s="11"/>
      <c r="S36" s="11"/>
      <c r="T36" s="11"/>
      <c r="U36" s="11"/>
      <c r="V36" s="11"/>
      <c r="W36" s="11"/>
      <c r="X36" s="11"/>
      <c r="Y36" s="29"/>
    </row>
    <row r="37" spans="1:25" x14ac:dyDescent="0.2">
      <c r="A37" s="39"/>
      <c r="B37" s="36" t="s">
        <v>56</v>
      </c>
      <c r="C37" s="70"/>
      <c r="D37" s="16"/>
      <c r="E37" s="33"/>
      <c r="F37" s="17">
        <v>0.96</v>
      </c>
      <c r="G37" s="17">
        <v>0.63</v>
      </c>
      <c r="H37" s="17">
        <f>ROUND(D37*(F37+G37),2)</f>
        <v>0</v>
      </c>
      <c r="I37" s="71">
        <f>ROUND(H37,0)</f>
        <v>0</v>
      </c>
      <c r="J37" s="37">
        <v>1</v>
      </c>
      <c r="K37" s="65">
        <f>ROUND(I37*J37,2)</f>
        <v>0</v>
      </c>
      <c r="L37" s="17">
        <f>ROUND(K37*C37,2)</f>
        <v>0</v>
      </c>
      <c r="M37" s="66"/>
      <c r="N37" s="67">
        <f>K37*O37*M37/100</f>
        <v>0</v>
      </c>
      <c r="O37" s="16"/>
      <c r="P37" s="12"/>
      <c r="Q37" s="9"/>
      <c r="R37" s="9"/>
      <c r="S37" s="9"/>
      <c r="T37" s="9"/>
      <c r="U37" s="9"/>
      <c r="V37" s="9"/>
      <c r="W37" s="9"/>
      <c r="X37" s="12"/>
      <c r="Y37" s="21"/>
    </row>
    <row r="38" spans="1:25" s="28" customFormat="1" x14ac:dyDescent="0.2">
      <c r="A38" s="22" t="s">
        <v>75</v>
      </c>
      <c r="B38" s="23"/>
      <c r="C38" s="68">
        <f>SUM(C37:C37)</f>
        <v>0</v>
      </c>
      <c r="D38" s="23"/>
      <c r="E38" s="43"/>
      <c r="F38" s="25"/>
      <c r="G38" s="25"/>
      <c r="H38" s="26"/>
      <c r="I38" s="64"/>
      <c r="J38" s="23"/>
      <c r="K38" s="65"/>
      <c r="L38" s="25">
        <f>SUM(L37:L37)</f>
        <v>0</v>
      </c>
      <c r="M38" s="69"/>
      <c r="N38" s="68">
        <f>SUM(N37:N37)</f>
        <v>0</v>
      </c>
      <c r="O38" s="23"/>
      <c r="P38" s="11"/>
      <c r="Q38" s="11"/>
      <c r="R38" s="11"/>
      <c r="S38" s="11"/>
      <c r="T38" s="11"/>
      <c r="U38" s="11"/>
      <c r="V38" s="11"/>
      <c r="W38" s="11"/>
      <c r="X38" s="11"/>
      <c r="Y38" s="29"/>
    </row>
    <row r="39" spans="1:25" x14ac:dyDescent="0.2">
      <c r="A39" s="16"/>
      <c r="B39" s="36" t="s">
        <v>57</v>
      </c>
      <c r="C39" s="70"/>
      <c r="D39" s="16"/>
      <c r="E39" s="33"/>
      <c r="F39" s="17">
        <v>1.1200000000000001</v>
      </c>
      <c r="G39" s="17">
        <v>0.63</v>
      </c>
      <c r="H39" s="17">
        <f>ROUND(D39*(F39+G39),2)</f>
        <v>0</v>
      </c>
      <c r="I39" s="71">
        <f>ROUND(H39,0)</f>
        <v>0</v>
      </c>
      <c r="J39" s="37">
        <v>1</v>
      </c>
      <c r="K39" s="65">
        <f>ROUND(I39*J39,2)</f>
        <v>0</v>
      </c>
      <c r="L39" s="17">
        <f>ROUND(K39*C39,2)</f>
        <v>0</v>
      </c>
      <c r="M39" s="16"/>
      <c r="N39" s="67">
        <f>K39*O39*M39/100</f>
        <v>0</v>
      </c>
      <c r="O39" s="16"/>
      <c r="P39" s="12"/>
      <c r="Q39" s="9"/>
      <c r="R39" s="9"/>
      <c r="S39" s="9"/>
      <c r="T39" s="9"/>
      <c r="U39" s="9"/>
      <c r="V39" s="9"/>
      <c r="W39" s="9"/>
      <c r="X39" s="12"/>
      <c r="Y39" s="21"/>
    </row>
    <row r="40" spans="1:25" s="28" customFormat="1" x14ac:dyDescent="0.2">
      <c r="A40" s="22" t="s">
        <v>76</v>
      </c>
      <c r="B40" s="23"/>
      <c r="C40" s="68">
        <f>SUM(C39:C39)</f>
        <v>0</v>
      </c>
      <c r="D40" s="23"/>
      <c r="E40" s="43"/>
      <c r="F40" s="25"/>
      <c r="G40" s="25"/>
      <c r="H40" s="26"/>
      <c r="I40" s="64"/>
      <c r="J40" s="23"/>
      <c r="K40" s="65"/>
      <c r="L40" s="25">
        <f>SUM(L39:L39)</f>
        <v>0</v>
      </c>
      <c r="M40" s="23"/>
      <c r="N40" s="68">
        <f>SUM(N39:N39)</f>
        <v>0</v>
      </c>
      <c r="O40" s="23"/>
      <c r="P40" s="11"/>
      <c r="Q40" s="11"/>
      <c r="R40" s="11"/>
      <c r="S40" s="11"/>
      <c r="T40" s="11"/>
      <c r="U40" s="11"/>
      <c r="V40" s="11"/>
      <c r="W40" s="11"/>
      <c r="X40" s="11"/>
      <c r="Y40" s="29"/>
    </row>
    <row r="41" spans="1:25" x14ac:dyDescent="0.2">
      <c r="A41" s="16"/>
      <c r="B41" s="73" t="s">
        <v>145</v>
      </c>
      <c r="C41" s="70"/>
      <c r="D41" s="16"/>
      <c r="E41" s="16"/>
      <c r="F41" s="17">
        <v>1.1200000000000001</v>
      </c>
      <c r="G41" s="17">
        <v>0.71</v>
      </c>
      <c r="H41" s="17">
        <f>ROUND(D41*(F41+G41),2)</f>
        <v>0</v>
      </c>
      <c r="I41" s="71">
        <f>ROUND(H41,0)</f>
        <v>0</v>
      </c>
      <c r="J41" s="37">
        <v>1</v>
      </c>
      <c r="K41" s="65">
        <f>ROUND(I41*J41,2)</f>
        <v>0</v>
      </c>
      <c r="L41" s="17">
        <f>ROUND(K41*C41,2)</f>
        <v>0</v>
      </c>
      <c r="M41" s="16"/>
      <c r="N41" s="70">
        <f>K41*O41*M41/100</f>
        <v>0</v>
      </c>
      <c r="O41" s="16"/>
      <c r="P41" s="12"/>
      <c r="Q41" s="9"/>
      <c r="R41" s="9"/>
      <c r="S41" s="9"/>
      <c r="T41" s="9"/>
      <c r="U41" s="9"/>
      <c r="V41" s="9"/>
      <c r="W41" s="9"/>
      <c r="X41" s="12"/>
      <c r="Y41" s="21"/>
    </row>
    <row r="42" spans="1:25" s="28" customFormat="1" ht="13.9" customHeight="1" x14ac:dyDescent="0.2">
      <c r="A42" s="151" t="s">
        <v>146</v>
      </c>
      <c r="B42" s="152"/>
      <c r="C42" s="68">
        <f>SUM(C41:C41)</f>
        <v>0</v>
      </c>
      <c r="D42" s="23"/>
      <c r="E42" s="23"/>
      <c r="F42" s="25"/>
      <c r="G42" s="25"/>
      <c r="H42" s="26"/>
      <c r="I42" s="64"/>
      <c r="J42" s="23"/>
      <c r="K42" s="65"/>
      <c r="L42" s="25">
        <f>SUM(L41:L41)</f>
        <v>0</v>
      </c>
      <c r="M42" s="43"/>
      <c r="N42" s="68">
        <f>SUM(N41:N41)</f>
        <v>0</v>
      </c>
      <c r="O42" s="43"/>
      <c r="P42" s="11"/>
      <c r="Q42" s="11"/>
      <c r="R42" s="11"/>
      <c r="S42" s="11"/>
      <c r="T42" s="11"/>
      <c r="U42" s="11"/>
      <c r="V42" s="11"/>
      <c r="W42" s="11"/>
      <c r="X42" s="11"/>
      <c r="Y42" s="29"/>
    </row>
    <row r="43" spans="1:25" ht="19.899999999999999" customHeight="1" x14ac:dyDescent="0.2">
      <c r="A43" s="16"/>
      <c r="B43" s="73" t="s">
        <v>147</v>
      </c>
      <c r="C43" s="70"/>
      <c r="D43" s="16"/>
      <c r="E43" s="16"/>
      <c r="F43" s="17">
        <v>1.1200000000000001</v>
      </c>
      <c r="G43" s="17">
        <v>0.71</v>
      </c>
      <c r="H43" s="17">
        <f>ROUND(D43*(F43+G43),2)</f>
        <v>0</v>
      </c>
      <c r="I43" s="71">
        <f>ROUND(H43,0)</f>
        <v>0</v>
      </c>
      <c r="J43" s="37">
        <v>1</v>
      </c>
      <c r="K43" s="65">
        <f>ROUND(I43*J43,2)</f>
        <v>0</v>
      </c>
      <c r="L43" s="17">
        <f>ROUND(K43*C43,2)</f>
        <v>0</v>
      </c>
      <c r="M43" s="16"/>
      <c r="N43" s="70">
        <f>K43*O43*M43/100</f>
        <v>0</v>
      </c>
      <c r="O43" s="16"/>
      <c r="P43" s="12"/>
      <c r="Q43" s="9"/>
      <c r="R43" s="9"/>
      <c r="S43" s="9"/>
      <c r="T43" s="9"/>
      <c r="U43" s="9"/>
      <c r="V43" s="9"/>
      <c r="W43" s="9"/>
      <c r="X43" s="12"/>
      <c r="Y43" s="21"/>
    </row>
    <row r="44" spans="1:25" s="28" customFormat="1" ht="13.9" customHeight="1" x14ac:dyDescent="0.2">
      <c r="A44" s="151" t="s">
        <v>148</v>
      </c>
      <c r="B44" s="152"/>
      <c r="C44" s="68">
        <f>SUM(C42:C43)</f>
        <v>0</v>
      </c>
      <c r="D44" s="23"/>
      <c r="E44" s="23"/>
      <c r="F44" s="25"/>
      <c r="G44" s="25"/>
      <c r="H44" s="26"/>
      <c r="I44" s="64"/>
      <c r="J44" s="23"/>
      <c r="K44" s="65"/>
      <c r="L44" s="25">
        <f>SUM(L42:L43)</f>
        <v>0</v>
      </c>
      <c r="M44" s="43"/>
      <c r="N44" s="68">
        <f>SUM(N42:N43)</f>
        <v>0</v>
      </c>
      <c r="O44" s="43"/>
      <c r="P44" s="11"/>
      <c r="Q44" s="11"/>
      <c r="R44" s="11"/>
      <c r="S44" s="11"/>
      <c r="T44" s="11"/>
      <c r="U44" s="11"/>
      <c r="V44" s="11"/>
      <c r="W44" s="11"/>
      <c r="X44" s="11"/>
      <c r="Y44" s="29"/>
    </row>
    <row r="45" spans="1:25" x14ac:dyDescent="0.2">
      <c r="A45" s="16"/>
      <c r="B45" s="72" t="s">
        <v>61</v>
      </c>
      <c r="C45" s="70"/>
      <c r="D45" s="16"/>
      <c r="E45" s="16"/>
      <c r="F45" s="17">
        <v>0.96</v>
      </c>
      <c r="G45" s="17">
        <v>0.75</v>
      </c>
      <c r="H45" s="17">
        <f>ROUND(D45*(F45+G45),2)</f>
        <v>0</v>
      </c>
      <c r="I45" s="71">
        <f>ROUND(H45,0)</f>
        <v>0</v>
      </c>
      <c r="J45" s="37">
        <v>1</v>
      </c>
      <c r="K45" s="65">
        <f>ROUND(I45*J45,2)</f>
        <v>0</v>
      </c>
      <c r="L45" s="17">
        <f>ROUND(K45*C45,2)</f>
        <v>0</v>
      </c>
      <c r="M45" s="16"/>
      <c r="N45" s="70">
        <f>K45*O45*M45/100</f>
        <v>0</v>
      </c>
      <c r="O45" s="16"/>
      <c r="P45" s="12"/>
      <c r="Q45" s="9"/>
      <c r="R45" s="9"/>
      <c r="S45" s="9"/>
      <c r="T45" s="9"/>
      <c r="U45" s="9"/>
      <c r="V45" s="9"/>
      <c r="W45" s="9"/>
      <c r="X45" s="12"/>
      <c r="Y45" s="21"/>
    </row>
    <row r="46" spans="1:25" s="28" customFormat="1" x14ac:dyDescent="0.2">
      <c r="A46" s="22" t="s">
        <v>77</v>
      </c>
      <c r="B46" s="23"/>
      <c r="C46" s="68">
        <f>SUM(C44:C45)</f>
        <v>0</v>
      </c>
      <c r="D46" s="23"/>
      <c r="E46" s="23"/>
      <c r="F46" s="25"/>
      <c r="G46" s="25"/>
      <c r="H46" s="26"/>
      <c r="I46" s="64"/>
      <c r="J46" s="23"/>
      <c r="K46" s="65"/>
      <c r="L46" s="25">
        <f>SUM(L44:L45)</f>
        <v>0</v>
      </c>
      <c r="M46" s="43"/>
      <c r="N46" s="68">
        <f>SUM(N44:N45)</f>
        <v>0</v>
      </c>
      <c r="O46" s="43"/>
      <c r="P46" s="11"/>
      <c r="Q46" s="11"/>
      <c r="R46" s="11"/>
      <c r="S46" s="11"/>
      <c r="T46" s="11"/>
      <c r="U46" s="11"/>
      <c r="V46" s="11"/>
      <c r="W46" s="11"/>
      <c r="X46" s="11"/>
      <c r="Y46" s="29"/>
    </row>
    <row r="47" spans="1:25" ht="18" customHeight="1" x14ac:dyDescent="0.2">
      <c r="A47" s="16"/>
      <c r="B47" s="73" t="s">
        <v>171</v>
      </c>
      <c r="C47" s="70"/>
      <c r="D47" s="16"/>
      <c r="E47" s="16"/>
      <c r="F47" s="17">
        <v>0.96</v>
      </c>
      <c r="G47" s="17">
        <v>0.55000000000000004</v>
      </c>
      <c r="H47" s="17">
        <f>ROUND(D47*(F47+G47),2)</f>
        <v>0</v>
      </c>
      <c r="I47" s="71">
        <f>ROUND(H47,0)</f>
        <v>0</v>
      </c>
      <c r="J47" s="37">
        <v>1</v>
      </c>
      <c r="K47" s="65">
        <f>ROUND(I47*J47,2)</f>
        <v>0</v>
      </c>
      <c r="L47" s="17">
        <f>ROUND(K47*C47,2)</f>
        <v>0</v>
      </c>
      <c r="M47" s="16"/>
      <c r="N47" s="70">
        <f>K47*O47*M47/100</f>
        <v>0</v>
      </c>
      <c r="O47" s="16"/>
      <c r="P47" s="12"/>
      <c r="Q47" s="9"/>
      <c r="R47" s="9"/>
      <c r="S47" s="9"/>
      <c r="T47" s="9"/>
      <c r="U47" s="9"/>
      <c r="V47" s="9"/>
      <c r="W47" s="9"/>
      <c r="X47" s="12"/>
      <c r="Y47" s="21"/>
    </row>
    <row r="48" spans="1:25" s="28" customFormat="1" ht="13.9" customHeight="1" x14ac:dyDescent="0.2">
      <c r="A48" s="151" t="s">
        <v>172</v>
      </c>
      <c r="B48" s="152"/>
      <c r="C48" s="68">
        <f>SUM(C46:C47)</f>
        <v>0</v>
      </c>
      <c r="D48" s="23"/>
      <c r="E48" s="23"/>
      <c r="F48" s="25"/>
      <c r="G48" s="25"/>
      <c r="H48" s="26"/>
      <c r="I48" s="64"/>
      <c r="J48" s="23"/>
      <c r="K48" s="65"/>
      <c r="L48" s="25">
        <f>SUM(L46:L47)</f>
        <v>0</v>
      </c>
      <c r="M48" s="43"/>
      <c r="N48" s="68">
        <f>SUM(N46:N47)</f>
        <v>0</v>
      </c>
      <c r="O48" s="43"/>
      <c r="P48" s="11"/>
      <c r="Q48" s="11"/>
      <c r="R48" s="11"/>
      <c r="S48" s="11"/>
      <c r="T48" s="11"/>
      <c r="U48" s="11"/>
      <c r="V48" s="11"/>
      <c r="W48" s="11"/>
      <c r="X48" s="11"/>
      <c r="Y48" s="29"/>
    </row>
    <row r="49" spans="1:25" x14ac:dyDescent="0.2">
      <c r="A49" s="16"/>
      <c r="B49" s="72" t="s">
        <v>160</v>
      </c>
      <c r="C49" s="70"/>
      <c r="D49" s="16"/>
      <c r="E49" s="16"/>
      <c r="F49" s="17">
        <v>0.96</v>
      </c>
      <c r="G49" s="17">
        <v>0.75</v>
      </c>
      <c r="H49" s="17">
        <f>ROUND(D49*(F49+G49),2)</f>
        <v>0</v>
      </c>
      <c r="I49" s="71">
        <f>ROUND(H49,0)</f>
        <v>0</v>
      </c>
      <c r="J49" s="37">
        <v>1</v>
      </c>
      <c r="K49" s="65">
        <f>ROUND(I49*J49,2)</f>
        <v>0</v>
      </c>
      <c r="L49" s="17">
        <f>ROUND(K49*C49,2)</f>
        <v>0</v>
      </c>
      <c r="M49" s="16"/>
      <c r="N49" s="70">
        <f>K49*O49*M49/100</f>
        <v>0</v>
      </c>
      <c r="O49" s="16"/>
      <c r="P49" s="12"/>
      <c r="Q49" s="9"/>
      <c r="R49" s="9"/>
      <c r="S49" s="9"/>
      <c r="T49" s="9"/>
      <c r="U49" s="9"/>
      <c r="V49" s="9"/>
      <c r="W49" s="9"/>
      <c r="X49" s="12"/>
      <c r="Y49" s="21"/>
    </row>
    <row r="50" spans="1:25" s="28" customFormat="1" x14ac:dyDescent="0.2">
      <c r="A50" s="22" t="s">
        <v>161</v>
      </c>
      <c r="B50" s="23"/>
      <c r="C50" s="68">
        <f>SUM(C49:C49)</f>
        <v>0</v>
      </c>
      <c r="D50" s="23"/>
      <c r="E50" s="23"/>
      <c r="F50" s="25"/>
      <c r="G50" s="25"/>
      <c r="H50" s="26"/>
      <c r="I50" s="64"/>
      <c r="J50" s="23"/>
      <c r="K50" s="65"/>
      <c r="L50" s="25">
        <f>SUM(L49:L49)</f>
        <v>0</v>
      </c>
      <c r="M50" s="43"/>
      <c r="N50" s="68">
        <f>SUM(N49:N49)</f>
        <v>0</v>
      </c>
      <c r="O50" s="16"/>
      <c r="P50" s="11"/>
      <c r="Q50" s="11"/>
      <c r="R50" s="11"/>
      <c r="S50" s="11"/>
      <c r="T50" s="11"/>
      <c r="U50" s="11"/>
      <c r="V50" s="11"/>
      <c r="W50" s="11"/>
      <c r="X50" s="11"/>
      <c r="Y50" s="29"/>
    </row>
    <row r="51" spans="1:25" x14ac:dyDescent="0.2">
      <c r="A51" s="16"/>
      <c r="B51" s="72" t="s">
        <v>162</v>
      </c>
      <c r="C51" s="70"/>
      <c r="D51" s="16"/>
      <c r="E51" s="16"/>
      <c r="F51" s="17">
        <v>0.96</v>
      </c>
      <c r="G51" s="17">
        <v>0.75</v>
      </c>
      <c r="H51" s="17">
        <f>ROUND(D51*(F51+G51),2)</f>
        <v>0</v>
      </c>
      <c r="I51" s="71">
        <f>ROUND(H51,0)</f>
        <v>0</v>
      </c>
      <c r="J51" s="37">
        <v>1</v>
      </c>
      <c r="K51" s="65">
        <f>ROUND(I51*J51,2)</f>
        <v>0</v>
      </c>
      <c r="L51" s="17">
        <f>ROUND(K51*C51,2)</f>
        <v>0</v>
      </c>
      <c r="M51" s="16"/>
      <c r="N51" s="70">
        <f>K51*O51*M51/100</f>
        <v>0</v>
      </c>
      <c r="O51" s="16"/>
      <c r="P51" s="12"/>
      <c r="Q51" s="9"/>
      <c r="R51" s="9"/>
      <c r="S51" s="9"/>
      <c r="T51" s="9"/>
      <c r="U51" s="9"/>
      <c r="V51" s="9"/>
      <c r="W51" s="9"/>
      <c r="X51" s="12"/>
      <c r="Y51" s="21"/>
    </row>
    <row r="52" spans="1:25" s="28" customFormat="1" x14ac:dyDescent="0.2">
      <c r="A52" s="22" t="s">
        <v>163</v>
      </c>
      <c r="B52" s="23"/>
      <c r="C52" s="68">
        <f>SUM(C51:C51)</f>
        <v>0</v>
      </c>
      <c r="D52" s="23"/>
      <c r="E52" s="23"/>
      <c r="F52" s="25"/>
      <c r="G52" s="25"/>
      <c r="H52" s="26"/>
      <c r="I52" s="64"/>
      <c r="J52" s="23"/>
      <c r="K52" s="65"/>
      <c r="L52" s="25">
        <f>SUM(L51:L51)</f>
        <v>0</v>
      </c>
      <c r="M52" s="43"/>
      <c r="N52" s="68">
        <f>SUM(N51:N51)</f>
        <v>0</v>
      </c>
      <c r="O52" s="16"/>
      <c r="P52" s="11"/>
      <c r="Q52" s="11"/>
      <c r="R52" s="11"/>
      <c r="S52" s="11"/>
      <c r="T52" s="11"/>
      <c r="U52" s="11"/>
      <c r="V52" s="11"/>
      <c r="W52" s="11"/>
      <c r="X52" s="11"/>
      <c r="Y52" s="29"/>
    </row>
    <row r="53" spans="1:25" x14ac:dyDescent="0.2">
      <c r="A53" s="16"/>
      <c r="B53" s="72" t="s">
        <v>62</v>
      </c>
      <c r="C53" s="70"/>
      <c r="D53" s="16"/>
      <c r="E53" s="16"/>
      <c r="F53" s="17">
        <v>0.96</v>
      </c>
      <c r="G53" s="17">
        <v>0.71</v>
      </c>
      <c r="H53" s="17">
        <f>ROUND(D53*(F53+G53),2)</f>
        <v>0</v>
      </c>
      <c r="I53" s="71">
        <f>ROUND(H53,0)</f>
        <v>0</v>
      </c>
      <c r="J53" s="37">
        <v>1</v>
      </c>
      <c r="K53" s="65">
        <f>ROUND(I53*J53,2)</f>
        <v>0</v>
      </c>
      <c r="L53" s="17">
        <f>ROUND(K53*C53,2)</f>
        <v>0</v>
      </c>
      <c r="M53" s="16"/>
      <c r="N53" s="70">
        <f>K53*O53*M53/100</f>
        <v>0</v>
      </c>
      <c r="O53" s="16"/>
      <c r="P53" s="12"/>
      <c r="Q53" s="9"/>
      <c r="R53" s="9"/>
      <c r="S53" s="9"/>
      <c r="T53" s="9"/>
      <c r="U53" s="9"/>
      <c r="V53" s="9"/>
      <c r="W53" s="9"/>
      <c r="X53" s="12"/>
      <c r="Y53" s="21"/>
    </row>
    <row r="54" spans="1:25" s="28" customFormat="1" x14ac:dyDescent="0.2">
      <c r="A54" s="22" t="s">
        <v>78</v>
      </c>
      <c r="B54" s="23"/>
      <c r="C54" s="68">
        <f>SUM(C53:C53)</f>
        <v>0</v>
      </c>
      <c r="D54" s="23"/>
      <c r="E54" s="23"/>
      <c r="F54" s="25"/>
      <c r="G54" s="25"/>
      <c r="H54" s="26"/>
      <c r="I54" s="64"/>
      <c r="J54" s="23"/>
      <c r="K54" s="65"/>
      <c r="L54" s="25">
        <f>SUM(L53:L53)</f>
        <v>0</v>
      </c>
      <c r="M54" s="43"/>
      <c r="N54" s="68">
        <f>SUM(N53:N53)</f>
        <v>0</v>
      </c>
      <c r="O54" s="43"/>
      <c r="P54" s="11"/>
      <c r="Q54" s="11"/>
      <c r="R54" s="11"/>
      <c r="S54" s="11"/>
      <c r="T54" s="11"/>
      <c r="U54" s="11"/>
      <c r="V54" s="11"/>
      <c r="W54" s="11"/>
      <c r="X54" s="11"/>
      <c r="Y54" s="29"/>
    </row>
    <row r="55" spans="1:25" x14ac:dyDescent="0.2">
      <c r="A55" s="16"/>
      <c r="B55" s="72" t="s">
        <v>63</v>
      </c>
      <c r="C55" s="70"/>
      <c r="D55" s="16"/>
      <c r="E55" s="16"/>
      <c r="F55" s="17">
        <v>0.96</v>
      </c>
      <c r="G55" s="17">
        <v>0.63</v>
      </c>
      <c r="H55" s="17">
        <f>ROUND(D55*(F55+G55),2)</f>
        <v>0</v>
      </c>
      <c r="I55" s="71">
        <f>ROUND(H55,0)</f>
        <v>0</v>
      </c>
      <c r="J55" s="37">
        <v>1</v>
      </c>
      <c r="K55" s="65">
        <f>ROUND(I55*J55,2)</f>
        <v>0</v>
      </c>
      <c r="L55" s="17">
        <f>ROUND(K55*C55,2)</f>
        <v>0</v>
      </c>
      <c r="M55" s="16"/>
      <c r="N55" s="70">
        <f>K55*O55*M55/100</f>
        <v>0</v>
      </c>
      <c r="O55" s="16"/>
      <c r="P55" s="12"/>
      <c r="Q55" s="9"/>
      <c r="R55" s="9"/>
      <c r="S55" s="9"/>
      <c r="T55" s="9"/>
      <c r="U55" s="9"/>
      <c r="V55" s="9"/>
      <c r="W55" s="9"/>
      <c r="X55" s="12"/>
      <c r="Y55" s="21"/>
    </row>
    <row r="56" spans="1:25" s="28" customFormat="1" x14ac:dyDescent="0.2">
      <c r="A56" s="22" t="s">
        <v>79</v>
      </c>
      <c r="B56" s="23"/>
      <c r="C56" s="68">
        <f>SUM(C55:C55)</f>
        <v>0</v>
      </c>
      <c r="D56" s="23"/>
      <c r="E56" s="23"/>
      <c r="F56" s="25"/>
      <c r="G56" s="25"/>
      <c r="H56" s="26"/>
      <c r="I56" s="64"/>
      <c r="J56" s="23"/>
      <c r="K56" s="65"/>
      <c r="L56" s="25">
        <f>SUM(L55:L55)</f>
        <v>0</v>
      </c>
      <c r="M56" s="43"/>
      <c r="N56" s="68">
        <f>SUM(N55:N55)</f>
        <v>0</v>
      </c>
      <c r="O56" s="43"/>
      <c r="P56" s="11"/>
      <c r="Q56" s="11"/>
      <c r="R56" s="11"/>
      <c r="S56" s="11"/>
      <c r="T56" s="11"/>
      <c r="U56" s="11"/>
      <c r="V56" s="11"/>
      <c r="W56" s="11"/>
      <c r="X56" s="11"/>
      <c r="Y56" s="29"/>
    </row>
    <row r="57" spans="1:25" x14ac:dyDescent="0.2">
      <c r="A57" s="45" t="s">
        <v>44</v>
      </c>
      <c r="B57" s="46"/>
      <c r="C57" s="50">
        <f>C8+C10+C12+C14+C16+C18+C20+C22+C24+C26+C28+C30+C32+C34+C36+C38+C40+C42+C44+C46+C48+C50+C52+C54+C56</f>
        <v>0</v>
      </c>
      <c r="D57" s="46"/>
      <c r="E57" s="47"/>
      <c r="F57" s="49"/>
      <c r="G57" s="49"/>
      <c r="H57" s="48"/>
      <c r="I57" s="74"/>
      <c r="J57" s="46"/>
      <c r="K57" s="49"/>
      <c r="L57" s="50">
        <f>L8+L10+L12+L14+L16+L18+L20+L22+L24+L26+L28+L30+L32+L34+L36+L38+L40+L42+L44+L46+L48+L50+L52+L54+L56</f>
        <v>0</v>
      </c>
      <c r="M57" s="75"/>
      <c r="N57" s="50">
        <f>N8+N10+N12+N14+N16+N18+N20+N22+N24+N26+N28+N30+N32+N34+N36+N38+N40+N42+N44+N46+N48+N50+N52+N54+N56</f>
        <v>0</v>
      </c>
      <c r="O57" s="46"/>
      <c r="P57" s="12"/>
      <c r="Q57" s="9"/>
      <c r="R57" s="9"/>
      <c r="S57" s="9"/>
      <c r="T57" s="9"/>
      <c r="U57" s="9"/>
      <c r="V57" s="9"/>
      <c r="W57" s="9"/>
      <c r="X57" s="12"/>
      <c r="Y57" s="21"/>
    </row>
    <row r="58" spans="1:25" x14ac:dyDescent="0.2">
      <c r="I58" s="34"/>
    </row>
    <row r="59" spans="1:25" ht="18.75" x14ac:dyDescent="0.3">
      <c r="A59" s="160" t="s">
        <v>175</v>
      </c>
      <c r="B59" s="7" t="s">
        <v>176</v>
      </c>
      <c r="E59" s="101"/>
      <c r="N59" s="57"/>
    </row>
    <row r="61" spans="1:25" x14ac:dyDescent="0.2">
      <c r="I61" s="34"/>
    </row>
    <row r="75" spans="1:15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</sheetData>
  <mergeCells count="18">
    <mergeCell ref="A48:B48"/>
    <mergeCell ref="I5:I6"/>
    <mergeCell ref="J5:J6"/>
    <mergeCell ref="C5:C6"/>
    <mergeCell ref="D5:D6"/>
    <mergeCell ref="A44:B44"/>
    <mergeCell ref="A42:B42"/>
    <mergeCell ref="A2:O2"/>
    <mergeCell ref="A3:N3"/>
    <mergeCell ref="M5:O5"/>
    <mergeCell ref="E5:E6"/>
    <mergeCell ref="A5:A6"/>
    <mergeCell ref="B5:B6"/>
    <mergeCell ref="K5:K6"/>
    <mergeCell ref="L5:L6"/>
    <mergeCell ref="F5:F6"/>
    <mergeCell ref="G5:G6"/>
    <mergeCell ref="H5:H6"/>
  </mergeCells>
  <pageMargins left="0.59055118110236227" right="0.11811023622047245" top="0.15748031496062992" bottom="0.15748031496062992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abSelected="1" zoomScale="90" zoomScaleNormal="90" workbookViewId="0">
      <selection activeCell="A3" sqref="A3:L3"/>
    </sheetView>
  </sheetViews>
  <sheetFormatPr defaultColWidth="9.28515625" defaultRowHeight="12.75" x14ac:dyDescent="0.2"/>
  <cols>
    <col min="1" max="1" width="18" style="7" customWidth="1"/>
    <col min="2" max="2" width="30.28515625" style="7" customWidth="1"/>
    <col min="3" max="3" width="6.28515625" style="7" customWidth="1"/>
    <col min="4" max="4" width="7.5703125" style="51" customWidth="1"/>
    <col min="5" max="5" width="5" style="7" customWidth="1"/>
    <col min="6" max="6" width="5.7109375" style="7" customWidth="1"/>
    <col min="7" max="7" width="6" style="7" customWidth="1"/>
    <col min="8" max="8" width="9.7109375" style="7" customWidth="1"/>
    <col min="9" max="9" width="9.28515625" style="7" customWidth="1"/>
    <col min="10" max="10" width="8.42578125" style="8" customWidth="1"/>
    <col min="11" max="11" width="9.7109375" style="7" customWidth="1"/>
    <col min="12" max="12" width="12.42578125" style="7" customWidth="1"/>
    <col min="13" max="13" width="9.5703125" style="7" customWidth="1"/>
    <col min="14" max="14" width="8.5703125" style="7" customWidth="1"/>
    <col min="15" max="15" width="7.42578125" style="7" customWidth="1"/>
    <col min="16" max="16" width="9.28515625" style="7"/>
    <col min="17" max="17" width="5.28515625" style="7" customWidth="1"/>
    <col min="18" max="18" width="24.28515625" style="7" customWidth="1"/>
    <col min="19" max="20" width="6.7109375" style="7" customWidth="1"/>
    <col min="21" max="21" width="9.28515625" style="7"/>
    <col min="22" max="22" width="10.28515625" style="7" customWidth="1"/>
    <col min="23" max="23" width="9.28515625" style="7"/>
    <col min="24" max="24" width="10.28515625" style="7" customWidth="1"/>
    <col min="25" max="16384" width="9.28515625" style="7"/>
  </cols>
  <sheetData>
    <row r="1" spans="1:28" x14ac:dyDescent="0.2">
      <c r="A1" s="4"/>
      <c r="B1" s="4"/>
      <c r="C1" s="4"/>
      <c r="D1" s="5"/>
      <c r="E1" s="4"/>
      <c r="F1" s="4"/>
      <c r="G1" s="6"/>
      <c r="H1" s="6"/>
      <c r="L1" s="6" t="s">
        <v>38</v>
      </c>
    </row>
    <row r="2" spans="1:28" x14ac:dyDescent="0.2">
      <c r="A2" s="131" t="s">
        <v>178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28" x14ac:dyDescent="0.2">
      <c r="A3" s="134" t="s">
        <v>84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28" ht="20.25" x14ac:dyDescent="0.3">
      <c r="A4" s="140" t="s">
        <v>46</v>
      </c>
      <c r="B4" s="140"/>
      <c r="C4" s="140"/>
      <c r="D4" s="140"/>
      <c r="E4" s="140"/>
      <c r="F4" s="140"/>
      <c r="G4" s="140"/>
      <c r="H4" s="140"/>
      <c r="I4" s="157"/>
      <c r="J4" s="157"/>
      <c r="K4" s="157"/>
      <c r="L4" s="157"/>
      <c r="N4" s="154" t="s">
        <v>173</v>
      </c>
      <c r="O4" s="154"/>
    </row>
    <row r="5" spans="1:28" x14ac:dyDescent="0.2">
      <c r="A5" s="150" t="s">
        <v>1</v>
      </c>
      <c r="B5" s="150" t="s">
        <v>3</v>
      </c>
      <c r="C5" s="149" t="s">
        <v>6</v>
      </c>
      <c r="D5" s="158" t="s">
        <v>7</v>
      </c>
      <c r="E5" s="146" t="s">
        <v>9</v>
      </c>
      <c r="F5" s="149" t="s">
        <v>42</v>
      </c>
      <c r="G5" s="149" t="s">
        <v>43</v>
      </c>
      <c r="H5" s="149" t="s">
        <v>24</v>
      </c>
      <c r="I5" s="153" t="s">
        <v>41</v>
      </c>
      <c r="J5" s="158" t="s">
        <v>23</v>
      </c>
      <c r="K5" s="153" t="s">
        <v>35</v>
      </c>
      <c r="L5" s="149" t="s">
        <v>8</v>
      </c>
      <c r="M5" s="144" t="s">
        <v>58</v>
      </c>
      <c r="N5" s="145"/>
      <c r="O5" s="145"/>
      <c r="Q5" s="9"/>
      <c r="R5" s="10"/>
      <c r="S5" s="11"/>
      <c r="T5" s="10"/>
      <c r="U5" s="9"/>
      <c r="V5" s="9"/>
      <c r="W5" s="12"/>
      <c r="X5" s="12"/>
      <c r="Y5" s="12"/>
      <c r="Z5" s="12"/>
      <c r="AA5" s="12"/>
      <c r="AB5" s="9"/>
    </row>
    <row r="6" spans="1:28" ht="33" customHeight="1" x14ac:dyDescent="0.2">
      <c r="A6" s="150"/>
      <c r="B6" s="150"/>
      <c r="C6" s="149"/>
      <c r="D6" s="158"/>
      <c r="E6" s="146"/>
      <c r="F6" s="150"/>
      <c r="G6" s="150"/>
      <c r="H6" s="149"/>
      <c r="I6" s="153"/>
      <c r="J6" s="158"/>
      <c r="K6" s="153"/>
      <c r="L6" s="149"/>
      <c r="M6" s="13" t="s">
        <v>52</v>
      </c>
      <c r="N6" s="14" t="s">
        <v>53</v>
      </c>
      <c r="O6" s="15" t="s">
        <v>6</v>
      </c>
      <c r="Q6" s="9"/>
      <c r="R6" s="9"/>
      <c r="S6" s="12"/>
      <c r="T6" s="9"/>
      <c r="U6" s="9"/>
      <c r="V6" s="9"/>
      <c r="W6" s="9"/>
      <c r="X6" s="9"/>
      <c r="Y6" s="9"/>
      <c r="Z6" s="9"/>
      <c r="AA6" s="12"/>
      <c r="AB6" s="9"/>
    </row>
    <row r="7" spans="1:28" ht="15.75" x14ac:dyDescent="0.25">
      <c r="A7" s="16"/>
      <c r="B7" s="16" t="s">
        <v>59</v>
      </c>
      <c r="C7" s="16"/>
      <c r="D7" s="16"/>
      <c r="E7" s="17"/>
      <c r="F7" s="17">
        <v>0.96</v>
      </c>
      <c r="G7" s="17">
        <v>0.47</v>
      </c>
      <c r="H7" s="17">
        <f>ROUND(D7*(F7+G7),2)</f>
        <v>0</v>
      </c>
      <c r="I7" s="18">
        <f>ROUND(H7,0)</f>
        <v>0</v>
      </c>
      <c r="J7" s="19">
        <v>1</v>
      </c>
      <c r="K7" s="20">
        <f>ROUND(I7*J7,2)</f>
        <v>0</v>
      </c>
      <c r="L7" s="17">
        <f>ROUND(K7*C7,2)</f>
        <v>0</v>
      </c>
      <c r="M7" s="17"/>
      <c r="N7" s="17">
        <f>ROUND(K7*O7*M7/100,2)</f>
        <v>0</v>
      </c>
      <c r="O7" s="17"/>
      <c r="Q7" s="9"/>
      <c r="R7" s="9"/>
      <c r="S7" s="12"/>
      <c r="T7" s="9"/>
      <c r="U7" s="9"/>
      <c r="V7" s="9"/>
      <c r="W7" s="9"/>
      <c r="X7" s="9"/>
      <c r="Y7" s="9"/>
      <c r="Z7" s="9"/>
      <c r="AA7" s="12"/>
      <c r="AB7" s="21"/>
    </row>
    <row r="8" spans="1:28" s="28" customFormat="1" ht="15.75" x14ac:dyDescent="0.25">
      <c r="A8" s="22" t="s">
        <v>114</v>
      </c>
      <c r="B8" s="23"/>
      <c r="C8" s="23">
        <f>SUM(C7:C7)</f>
        <v>0</v>
      </c>
      <c r="D8" s="24"/>
      <c r="E8" s="25"/>
      <c r="F8" s="25"/>
      <c r="G8" s="25"/>
      <c r="H8" s="26"/>
      <c r="I8" s="18"/>
      <c r="J8" s="27"/>
      <c r="K8" s="20"/>
      <c r="L8" s="25">
        <f>SUM(L7:L7)</f>
        <v>0</v>
      </c>
      <c r="M8" s="26"/>
      <c r="N8" s="25">
        <f>SUM(N7:N7)</f>
        <v>0</v>
      </c>
      <c r="O8" s="26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29"/>
    </row>
    <row r="9" spans="1:28" ht="15.75" x14ac:dyDescent="0.25">
      <c r="A9" s="16"/>
      <c r="B9" s="16" t="s">
        <v>164</v>
      </c>
      <c r="C9" s="16"/>
      <c r="D9" s="16"/>
      <c r="E9" s="17"/>
      <c r="F9" s="17">
        <v>0.96</v>
      </c>
      <c r="G9" s="17">
        <v>0.47</v>
      </c>
      <c r="H9" s="17">
        <f>ROUND(D9*(F9+G9),2)</f>
        <v>0</v>
      </c>
      <c r="I9" s="18">
        <f>ROUND(H9,0)</f>
        <v>0</v>
      </c>
      <c r="J9" s="19">
        <v>1</v>
      </c>
      <c r="K9" s="20">
        <f>ROUND(I9*J9,2)</f>
        <v>0</v>
      </c>
      <c r="L9" s="17">
        <f>ROUND(K9*C9,2)</f>
        <v>0</v>
      </c>
      <c r="M9" s="17"/>
      <c r="N9" s="17">
        <f>ROUND(K9*O9*M9/100,2)</f>
        <v>0</v>
      </c>
      <c r="O9" s="17"/>
      <c r="Q9" s="9"/>
      <c r="R9" s="9"/>
      <c r="S9" s="12"/>
      <c r="T9" s="9"/>
      <c r="U9" s="9"/>
      <c r="V9" s="9"/>
      <c r="W9" s="9"/>
      <c r="X9" s="9"/>
      <c r="Y9" s="9"/>
      <c r="Z9" s="9"/>
      <c r="AA9" s="12"/>
      <c r="AB9" s="21"/>
    </row>
    <row r="10" spans="1:28" s="28" customFormat="1" ht="15.75" x14ac:dyDescent="0.25">
      <c r="A10" s="22" t="s">
        <v>115</v>
      </c>
      <c r="B10" s="23"/>
      <c r="C10" s="23">
        <f>SUM(C9:C9)</f>
        <v>0</v>
      </c>
      <c r="D10" s="24"/>
      <c r="E10" s="25"/>
      <c r="F10" s="25"/>
      <c r="G10" s="25"/>
      <c r="H10" s="26"/>
      <c r="I10" s="18"/>
      <c r="J10" s="27"/>
      <c r="K10" s="20"/>
      <c r="L10" s="25">
        <f>SUM(L9:L9)</f>
        <v>0</v>
      </c>
      <c r="M10" s="26"/>
      <c r="N10" s="25">
        <f>SUM(N9:N9)</f>
        <v>0</v>
      </c>
      <c r="O10" s="26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29"/>
    </row>
    <row r="11" spans="1:28" ht="15.75" x14ac:dyDescent="0.25">
      <c r="A11" s="16"/>
      <c r="B11" s="30" t="s">
        <v>85</v>
      </c>
      <c r="C11" s="16"/>
      <c r="D11" s="16"/>
      <c r="E11" s="17"/>
      <c r="F11" s="17">
        <v>0.96</v>
      </c>
      <c r="G11" s="17">
        <v>0.47</v>
      </c>
      <c r="H11" s="17">
        <f>ROUND(D11*(F11+G11),2)</f>
        <v>0</v>
      </c>
      <c r="I11" s="18">
        <f>ROUND(H11,0)</f>
        <v>0</v>
      </c>
      <c r="J11" s="19">
        <v>1</v>
      </c>
      <c r="K11" s="20">
        <f>ROUND(I11*J11,2)</f>
        <v>0</v>
      </c>
      <c r="L11" s="17">
        <f>ROUND(K11*C11,2)</f>
        <v>0</v>
      </c>
      <c r="M11" s="17"/>
      <c r="N11" s="17">
        <f>ROUND(K11*O11*M11/100,2)</f>
        <v>0</v>
      </c>
      <c r="O11" s="17"/>
      <c r="Q11" s="9"/>
      <c r="R11" s="9"/>
      <c r="S11" s="12"/>
      <c r="T11" s="9"/>
      <c r="U11" s="9"/>
      <c r="V11" s="9"/>
      <c r="W11" s="9"/>
      <c r="X11" s="9"/>
      <c r="Y11" s="9"/>
      <c r="Z11" s="9"/>
      <c r="AA11" s="12"/>
      <c r="AB11" s="21"/>
    </row>
    <row r="12" spans="1:28" s="28" customFormat="1" ht="15.75" x14ac:dyDescent="0.25">
      <c r="A12" s="22" t="s">
        <v>116</v>
      </c>
      <c r="B12" s="23"/>
      <c r="C12" s="23">
        <f>SUM(C11:C11)</f>
        <v>0</v>
      </c>
      <c r="D12" s="24"/>
      <c r="E12" s="25"/>
      <c r="F12" s="25"/>
      <c r="G12" s="25"/>
      <c r="H12" s="26"/>
      <c r="I12" s="18"/>
      <c r="J12" s="27"/>
      <c r="K12" s="20"/>
      <c r="L12" s="25">
        <f>SUM(L11:L11)</f>
        <v>0</v>
      </c>
      <c r="M12" s="26"/>
      <c r="N12" s="25">
        <f>SUM(N11:N11)</f>
        <v>0</v>
      </c>
      <c r="O12" s="2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29"/>
    </row>
    <row r="13" spans="1:28" ht="15.75" x14ac:dyDescent="0.25">
      <c r="A13" s="16"/>
      <c r="B13" s="30" t="s">
        <v>86</v>
      </c>
      <c r="C13" s="16"/>
      <c r="D13" s="16"/>
      <c r="E13" s="17"/>
      <c r="F13" s="17">
        <v>0.96</v>
      </c>
      <c r="G13" s="17">
        <v>0.47</v>
      </c>
      <c r="H13" s="17">
        <f>ROUND(D13*(F13+G13),2)</f>
        <v>0</v>
      </c>
      <c r="I13" s="18">
        <f>ROUND(H13,0)</f>
        <v>0</v>
      </c>
      <c r="J13" s="19">
        <v>1</v>
      </c>
      <c r="K13" s="20">
        <f>ROUND(I13*J13,2)</f>
        <v>0</v>
      </c>
      <c r="L13" s="17">
        <f>ROUND(K13*C13,2)</f>
        <v>0</v>
      </c>
      <c r="M13" s="17"/>
      <c r="N13" s="17">
        <f>ROUND(K13*O13*M13/100,2)</f>
        <v>0</v>
      </c>
      <c r="O13" s="17"/>
      <c r="Q13" s="9"/>
      <c r="R13" s="9"/>
      <c r="S13" s="12"/>
      <c r="T13" s="9"/>
      <c r="U13" s="9"/>
      <c r="V13" s="9"/>
      <c r="W13" s="9"/>
      <c r="X13" s="9"/>
      <c r="Y13" s="9"/>
      <c r="Z13" s="9"/>
      <c r="AA13" s="12"/>
      <c r="AB13" s="21"/>
    </row>
    <row r="14" spans="1:28" s="28" customFormat="1" ht="15.75" x14ac:dyDescent="0.25">
      <c r="A14" s="22" t="s">
        <v>117</v>
      </c>
      <c r="B14" s="23"/>
      <c r="C14" s="23">
        <f>SUM(C13:C13)</f>
        <v>0</v>
      </c>
      <c r="D14" s="24"/>
      <c r="E14" s="25"/>
      <c r="F14" s="25"/>
      <c r="G14" s="25"/>
      <c r="H14" s="26"/>
      <c r="I14" s="18"/>
      <c r="J14" s="27"/>
      <c r="K14" s="20"/>
      <c r="L14" s="25">
        <f>SUM(L13:L13)</f>
        <v>0</v>
      </c>
      <c r="M14" s="26"/>
      <c r="N14" s="25">
        <f>SUM(N13:N13)</f>
        <v>0</v>
      </c>
      <c r="O14" s="26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9"/>
    </row>
    <row r="15" spans="1:28" ht="15.75" x14ac:dyDescent="0.25">
      <c r="A15" s="16"/>
      <c r="B15" s="16" t="s">
        <v>87</v>
      </c>
      <c r="C15" s="16"/>
      <c r="D15" s="16"/>
      <c r="E15" s="17"/>
      <c r="F15" s="17">
        <v>0.96</v>
      </c>
      <c r="G15" s="17">
        <v>0.47</v>
      </c>
      <c r="H15" s="17">
        <f>ROUND(D15*(F15+G15),2)</f>
        <v>0</v>
      </c>
      <c r="I15" s="18">
        <f>ROUND(H15,0)</f>
        <v>0</v>
      </c>
      <c r="J15" s="19">
        <v>1</v>
      </c>
      <c r="K15" s="20">
        <f>ROUND(I15*J15,2)</f>
        <v>0</v>
      </c>
      <c r="L15" s="17">
        <f>ROUND(K15*C15,2)</f>
        <v>0</v>
      </c>
      <c r="M15" s="17"/>
      <c r="N15" s="17">
        <f>ROUND(K15*O15*M15/100,2)</f>
        <v>0</v>
      </c>
      <c r="O15" s="17"/>
      <c r="Q15" s="9"/>
      <c r="R15" s="9"/>
      <c r="S15" s="12"/>
      <c r="T15" s="9"/>
      <c r="U15" s="9"/>
      <c r="V15" s="9"/>
      <c r="W15" s="9"/>
      <c r="X15" s="9"/>
      <c r="Y15" s="9"/>
      <c r="Z15" s="9"/>
      <c r="AA15" s="12"/>
      <c r="AB15" s="21"/>
    </row>
    <row r="16" spans="1:28" s="28" customFormat="1" ht="15.75" x14ac:dyDescent="0.25">
      <c r="A16" s="22" t="s">
        <v>118</v>
      </c>
      <c r="B16" s="23"/>
      <c r="C16" s="23">
        <f>SUM(C15:C15)</f>
        <v>0</v>
      </c>
      <c r="D16" s="24"/>
      <c r="E16" s="25"/>
      <c r="F16" s="25"/>
      <c r="G16" s="25"/>
      <c r="H16" s="26"/>
      <c r="I16" s="18"/>
      <c r="J16" s="27"/>
      <c r="K16" s="20"/>
      <c r="L16" s="25">
        <f>SUM(L15:L15)</f>
        <v>0</v>
      </c>
      <c r="M16" s="26"/>
      <c r="N16" s="25">
        <f>SUM(N15:N15)</f>
        <v>0</v>
      </c>
      <c r="O16" s="26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9"/>
    </row>
    <row r="17" spans="1:28" ht="15.75" x14ac:dyDescent="0.25">
      <c r="A17" s="16"/>
      <c r="B17" s="16" t="s">
        <v>88</v>
      </c>
      <c r="C17" s="16"/>
      <c r="D17" s="16"/>
      <c r="E17" s="17"/>
      <c r="F17" s="17">
        <v>0.96</v>
      </c>
      <c r="G17" s="17">
        <v>0.47</v>
      </c>
      <c r="H17" s="17">
        <f>ROUND(D17*(F17+G17),2)</f>
        <v>0</v>
      </c>
      <c r="I17" s="18">
        <f>ROUND(H17,0)</f>
        <v>0</v>
      </c>
      <c r="J17" s="19">
        <v>1</v>
      </c>
      <c r="K17" s="20">
        <f>ROUND(I17*J17,2)</f>
        <v>0</v>
      </c>
      <c r="L17" s="17">
        <f>ROUND(K17*C17,2)</f>
        <v>0</v>
      </c>
      <c r="M17" s="17"/>
      <c r="N17" s="17">
        <f>ROUND(K17*O17*M17/100,2)</f>
        <v>0</v>
      </c>
      <c r="O17" s="17"/>
      <c r="Q17" s="9"/>
      <c r="R17" s="9"/>
      <c r="S17" s="12"/>
      <c r="T17" s="9"/>
      <c r="U17" s="9"/>
      <c r="V17" s="9"/>
      <c r="W17" s="9"/>
      <c r="X17" s="9"/>
      <c r="Y17" s="9"/>
      <c r="Z17" s="9"/>
      <c r="AA17" s="12"/>
      <c r="AB17" s="21"/>
    </row>
    <row r="18" spans="1:28" s="28" customFormat="1" ht="15.75" x14ac:dyDescent="0.25">
      <c r="A18" s="22" t="s">
        <v>119</v>
      </c>
      <c r="B18" s="23"/>
      <c r="C18" s="23">
        <f>SUM(C17:C17)</f>
        <v>0</v>
      </c>
      <c r="D18" s="24"/>
      <c r="E18" s="25"/>
      <c r="F18" s="25"/>
      <c r="G18" s="25"/>
      <c r="H18" s="26"/>
      <c r="I18" s="18"/>
      <c r="J18" s="27"/>
      <c r="K18" s="20"/>
      <c r="L18" s="25">
        <f>SUM(L17:L17)</f>
        <v>0</v>
      </c>
      <c r="M18" s="26"/>
      <c r="N18" s="25">
        <f>SUM(N17:N17)</f>
        <v>0</v>
      </c>
      <c r="O18" s="2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29"/>
    </row>
    <row r="19" spans="1:28" ht="15.75" x14ac:dyDescent="0.25">
      <c r="A19" s="16"/>
      <c r="B19" s="16" t="s">
        <v>89</v>
      </c>
      <c r="C19" s="16"/>
      <c r="D19" s="16"/>
      <c r="E19" s="17"/>
      <c r="F19" s="17">
        <v>0.96</v>
      </c>
      <c r="G19" s="17">
        <v>0.47</v>
      </c>
      <c r="H19" s="17">
        <f>ROUND(D19*(F19+G19),2)</f>
        <v>0</v>
      </c>
      <c r="I19" s="18">
        <f>ROUND(H19,0)</f>
        <v>0</v>
      </c>
      <c r="J19" s="19">
        <v>1</v>
      </c>
      <c r="K19" s="20">
        <f>ROUND(I19*J19,2)</f>
        <v>0</v>
      </c>
      <c r="L19" s="17">
        <f>ROUND(K19*C19,2)</f>
        <v>0</v>
      </c>
      <c r="M19" s="17"/>
      <c r="N19" s="17">
        <f>ROUND(K19*O19*M19/100,2)</f>
        <v>0</v>
      </c>
      <c r="O19" s="17"/>
      <c r="Q19" s="9"/>
      <c r="R19" s="9"/>
      <c r="S19" s="12"/>
      <c r="T19" s="9"/>
      <c r="U19" s="9"/>
      <c r="V19" s="9"/>
      <c r="W19" s="9"/>
      <c r="X19" s="9"/>
      <c r="Y19" s="9"/>
      <c r="Z19" s="9"/>
      <c r="AA19" s="12"/>
      <c r="AB19" s="21"/>
    </row>
    <row r="20" spans="1:28" s="28" customFormat="1" ht="15.75" x14ac:dyDescent="0.25">
      <c r="A20" s="22" t="s">
        <v>120</v>
      </c>
      <c r="B20" s="23"/>
      <c r="C20" s="23">
        <f>SUM(C19:C19)</f>
        <v>0</v>
      </c>
      <c r="D20" s="24"/>
      <c r="E20" s="25"/>
      <c r="F20" s="25"/>
      <c r="G20" s="25"/>
      <c r="H20" s="26"/>
      <c r="I20" s="18"/>
      <c r="J20" s="27"/>
      <c r="K20" s="20"/>
      <c r="L20" s="25">
        <f>SUM(L19:L19)</f>
        <v>0</v>
      </c>
      <c r="M20" s="26"/>
      <c r="N20" s="25">
        <f>SUM(N19:N19)</f>
        <v>0</v>
      </c>
      <c r="O20" s="26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29"/>
    </row>
    <row r="21" spans="1:28" ht="15.75" x14ac:dyDescent="0.25">
      <c r="A21" s="16"/>
      <c r="B21" s="30" t="s">
        <v>113</v>
      </c>
      <c r="C21" s="16"/>
      <c r="D21" s="16"/>
      <c r="E21" s="17"/>
      <c r="F21" s="17">
        <v>0.96</v>
      </c>
      <c r="G21" s="17">
        <v>0.47</v>
      </c>
      <c r="H21" s="17">
        <f>ROUND(D21*(F21+G21),2)</f>
        <v>0</v>
      </c>
      <c r="I21" s="18">
        <f>ROUND(H21,0)</f>
        <v>0</v>
      </c>
      <c r="J21" s="19">
        <v>1</v>
      </c>
      <c r="K21" s="20">
        <f>ROUND(I21*J21,2)</f>
        <v>0</v>
      </c>
      <c r="L21" s="17">
        <f>ROUND(K21*C21,2)</f>
        <v>0</v>
      </c>
      <c r="M21" s="17"/>
      <c r="N21" s="17">
        <f>ROUND(K21*O21*M21/100,2)</f>
        <v>0</v>
      </c>
      <c r="O21" s="17"/>
      <c r="Q21" s="9"/>
      <c r="R21" s="9"/>
      <c r="S21" s="12"/>
      <c r="T21" s="9"/>
      <c r="U21" s="9"/>
      <c r="V21" s="9"/>
      <c r="W21" s="9"/>
      <c r="X21" s="9"/>
      <c r="Y21" s="9"/>
      <c r="Z21" s="9"/>
      <c r="AA21" s="12"/>
      <c r="AB21" s="21"/>
    </row>
    <row r="22" spans="1:28" s="28" customFormat="1" ht="15.75" x14ac:dyDescent="0.25">
      <c r="A22" s="22" t="s">
        <v>121</v>
      </c>
      <c r="B22" s="23"/>
      <c r="C22" s="23">
        <f>SUM(C21:C21)</f>
        <v>0</v>
      </c>
      <c r="D22" s="24"/>
      <c r="E22" s="25"/>
      <c r="F22" s="25"/>
      <c r="G22" s="25"/>
      <c r="H22" s="26"/>
      <c r="I22" s="18"/>
      <c r="J22" s="27"/>
      <c r="K22" s="20"/>
      <c r="L22" s="25">
        <f>SUM(L21:L21)</f>
        <v>0</v>
      </c>
      <c r="M22" s="26"/>
      <c r="N22" s="25">
        <f>SUM(N21:N21)</f>
        <v>0</v>
      </c>
      <c r="O22" s="26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29"/>
    </row>
    <row r="23" spans="1:28" ht="15.75" x14ac:dyDescent="0.25">
      <c r="A23" s="16"/>
      <c r="B23" s="16" t="s">
        <v>90</v>
      </c>
      <c r="C23" s="16"/>
      <c r="D23" s="16"/>
      <c r="E23" s="17"/>
      <c r="F23" s="17">
        <v>0.96</v>
      </c>
      <c r="G23" s="17">
        <v>0.47</v>
      </c>
      <c r="H23" s="17">
        <f>ROUND(D23*(F23+G23),2)</f>
        <v>0</v>
      </c>
      <c r="I23" s="18">
        <f>ROUND(H23,0)</f>
        <v>0</v>
      </c>
      <c r="J23" s="19">
        <v>1</v>
      </c>
      <c r="K23" s="20">
        <f>ROUND(I23*J23,2)</f>
        <v>0</v>
      </c>
      <c r="L23" s="17">
        <f>ROUND(K23*C23,2)</f>
        <v>0</v>
      </c>
      <c r="M23" s="17"/>
      <c r="N23" s="17">
        <f>ROUND(K23*O23*M23/100,2)</f>
        <v>0</v>
      </c>
      <c r="O23" s="17"/>
      <c r="Q23" s="9"/>
      <c r="R23" s="9"/>
      <c r="S23" s="12"/>
      <c r="T23" s="9"/>
      <c r="U23" s="9"/>
      <c r="V23" s="9"/>
      <c r="W23" s="9"/>
      <c r="X23" s="9"/>
      <c r="Y23" s="9"/>
      <c r="Z23" s="9"/>
      <c r="AA23" s="12"/>
      <c r="AB23" s="21"/>
    </row>
    <row r="24" spans="1:28" s="28" customFormat="1" ht="15.75" x14ac:dyDescent="0.25">
      <c r="A24" s="22" t="s">
        <v>122</v>
      </c>
      <c r="B24" s="23"/>
      <c r="C24" s="23">
        <f>SUM(C23:C23)</f>
        <v>0</v>
      </c>
      <c r="D24" s="24"/>
      <c r="E24" s="25"/>
      <c r="F24" s="25"/>
      <c r="G24" s="25"/>
      <c r="H24" s="26"/>
      <c r="I24" s="18"/>
      <c r="J24" s="27"/>
      <c r="K24" s="20"/>
      <c r="L24" s="25">
        <f>SUM(L23:L23)</f>
        <v>0</v>
      </c>
      <c r="M24" s="26"/>
      <c r="N24" s="25">
        <f>SUM(N23:N23)</f>
        <v>0</v>
      </c>
      <c r="O24" s="26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29"/>
    </row>
    <row r="25" spans="1:28" ht="15.75" x14ac:dyDescent="0.25">
      <c r="A25" s="16"/>
      <c r="B25" s="16" t="s">
        <v>91</v>
      </c>
      <c r="C25" s="16"/>
      <c r="D25" s="16"/>
      <c r="E25" s="17"/>
      <c r="F25" s="17">
        <v>0.8</v>
      </c>
      <c r="G25" s="17">
        <v>0.31</v>
      </c>
      <c r="H25" s="17">
        <f>ROUND(D25*(F25+G25),2)</f>
        <v>0</v>
      </c>
      <c r="I25" s="18">
        <f>ROUND(H25,0)</f>
        <v>0</v>
      </c>
      <c r="J25" s="19">
        <v>1</v>
      </c>
      <c r="K25" s="20">
        <f>ROUND(I25*J25,2)</f>
        <v>0</v>
      </c>
      <c r="L25" s="17">
        <f>ROUND(K25*C25,2)</f>
        <v>0</v>
      </c>
      <c r="M25" s="17"/>
      <c r="N25" s="17">
        <f>ROUND(K25*O25*M25/100,2)</f>
        <v>0</v>
      </c>
      <c r="O25" s="17"/>
      <c r="Q25" s="9"/>
      <c r="R25" s="9"/>
      <c r="S25" s="12"/>
      <c r="T25" s="9"/>
      <c r="U25" s="9"/>
      <c r="V25" s="9"/>
      <c r="W25" s="9"/>
      <c r="X25" s="9"/>
      <c r="Y25" s="9"/>
      <c r="Z25" s="9"/>
      <c r="AA25" s="12"/>
      <c r="AB25" s="21"/>
    </row>
    <row r="26" spans="1:28" s="28" customFormat="1" ht="15.75" x14ac:dyDescent="0.25">
      <c r="A26" s="22" t="s">
        <v>123</v>
      </c>
      <c r="B26" s="23"/>
      <c r="C26" s="23">
        <f>SUM(C25:C25)</f>
        <v>0</v>
      </c>
      <c r="D26" s="24"/>
      <c r="E26" s="25"/>
      <c r="F26" s="25"/>
      <c r="G26" s="25"/>
      <c r="H26" s="26"/>
      <c r="I26" s="18"/>
      <c r="J26" s="27"/>
      <c r="K26" s="20"/>
      <c r="L26" s="25">
        <f>SUM(L25:L25)</f>
        <v>0</v>
      </c>
      <c r="M26" s="26"/>
      <c r="N26" s="25">
        <f>SUM(N25:N25)</f>
        <v>0</v>
      </c>
      <c r="O26" s="26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9"/>
    </row>
    <row r="27" spans="1:28" s="28" customFormat="1" ht="13.9" customHeight="1" x14ac:dyDescent="0.25">
      <c r="A27" s="31"/>
      <c r="B27" s="32" t="s">
        <v>92</v>
      </c>
      <c r="C27" s="33"/>
      <c r="D27" s="16"/>
      <c r="E27" s="17"/>
      <c r="F27" s="17">
        <v>0.96</v>
      </c>
      <c r="G27" s="17">
        <v>0.47</v>
      </c>
      <c r="H27" s="17">
        <f>ROUND(D27*(F27+G27),2)</f>
        <v>0</v>
      </c>
      <c r="I27" s="18">
        <f>ROUND(H27,0)</f>
        <v>0</v>
      </c>
      <c r="J27" s="19">
        <v>1</v>
      </c>
      <c r="K27" s="20">
        <f>ROUND(I27*J27,2)</f>
        <v>0</v>
      </c>
      <c r="L27" s="17">
        <f>ROUND(K27*C27,2)</f>
        <v>0</v>
      </c>
      <c r="M27" s="17"/>
      <c r="N27" s="17">
        <f>ROUND(K27*O27*M27/100,2)</f>
        <v>0</v>
      </c>
      <c r="O27" s="1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29"/>
    </row>
    <row r="28" spans="1:28" s="28" customFormat="1" ht="15.75" x14ac:dyDescent="0.25">
      <c r="A28" s="22" t="s">
        <v>124</v>
      </c>
      <c r="B28" s="23"/>
      <c r="C28" s="23">
        <f>SUM(C27:C27)</f>
        <v>0</v>
      </c>
      <c r="D28" s="24"/>
      <c r="E28" s="25"/>
      <c r="F28" s="25"/>
      <c r="G28" s="25"/>
      <c r="H28" s="26"/>
      <c r="I28" s="18"/>
      <c r="J28" s="27"/>
      <c r="K28" s="20"/>
      <c r="L28" s="25">
        <f>SUM(L27:L27)</f>
        <v>0</v>
      </c>
      <c r="M28" s="26"/>
      <c r="N28" s="25">
        <f>SUM(N27:N27)</f>
        <v>0</v>
      </c>
      <c r="O28" s="26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29"/>
    </row>
    <row r="29" spans="1:28" s="28" customFormat="1" ht="30" customHeight="1" x14ac:dyDescent="0.25">
      <c r="A29" s="31"/>
      <c r="B29" s="32" t="s">
        <v>93</v>
      </c>
      <c r="C29" s="33"/>
      <c r="D29" s="16"/>
      <c r="E29" s="17"/>
      <c r="F29" s="17">
        <v>0.96</v>
      </c>
      <c r="G29" s="17">
        <v>0.47</v>
      </c>
      <c r="H29" s="17">
        <f>ROUND(D29*(F29+G29),2)</f>
        <v>0</v>
      </c>
      <c r="I29" s="18">
        <f>ROUND(H29,0)</f>
        <v>0</v>
      </c>
      <c r="J29" s="19">
        <v>1</v>
      </c>
      <c r="K29" s="20">
        <f>ROUND(I29*J29,2)</f>
        <v>0</v>
      </c>
      <c r="L29" s="17">
        <f>ROUND(K29*C29,2)</f>
        <v>0</v>
      </c>
      <c r="M29" s="17"/>
      <c r="N29" s="17">
        <f>ROUND(K29*O29*M29/100,2)</f>
        <v>0</v>
      </c>
      <c r="O29" s="17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29"/>
    </row>
    <row r="30" spans="1:28" s="28" customFormat="1" ht="15.75" x14ac:dyDescent="0.25">
      <c r="A30" s="22" t="s">
        <v>125</v>
      </c>
      <c r="B30" s="23"/>
      <c r="C30" s="23">
        <f>SUM(C29:C29)</f>
        <v>0</v>
      </c>
      <c r="D30" s="24"/>
      <c r="E30" s="25"/>
      <c r="F30" s="25"/>
      <c r="G30" s="25"/>
      <c r="H30" s="26"/>
      <c r="I30" s="18"/>
      <c r="J30" s="27"/>
      <c r="K30" s="20"/>
      <c r="L30" s="25">
        <f>SUM(L29:L29)</f>
        <v>0</v>
      </c>
      <c r="M30" s="26"/>
      <c r="N30" s="25">
        <f>SUM(N29:N29)</f>
        <v>0</v>
      </c>
      <c r="O30" s="26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29"/>
    </row>
    <row r="31" spans="1:28" s="28" customFormat="1" ht="39" x14ac:dyDescent="0.25">
      <c r="A31" s="31"/>
      <c r="B31" s="30" t="s">
        <v>165</v>
      </c>
      <c r="C31" s="52"/>
      <c r="D31" s="16"/>
      <c r="E31" s="17"/>
      <c r="F31" s="17">
        <v>0.96</v>
      </c>
      <c r="G31" s="17">
        <v>0.47</v>
      </c>
      <c r="H31" s="17">
        <f>ROUND(D31*(F31+G31),2)</f>
        <v>0</v>
      </c>
      <c r="I31" s="18">
        <f>ROUND(H31,0)</f>
        <v>0</v>
      </c>
      <c r="J31" s="19">
        <v>1</v>
      </c>
      <c r="K31" s="20">
        <f>ROUND(I31*J31,2)</f>
        <v>0</v>
      </c>
      <c r="L31" s="17">
        <f>ROUND(K31*C31,2)</f>
        <v>0</v>
      </c>
      <c r="M31" s="17"/>
      <c r="N31" s="17">
        <f>ROUND(K31*O31*M31/100,2)</f>
        <v>0</v>
      </c>
      <c r="O31" s="17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29"/>
    </row>
    <row r="32" spans="1:28" s="28" customFormat="1" ht="26.25" customHeight="1" x14ac:dyDescent="0.25">
      <c r="A32" s="155" t="s">
        <v>166</v>
      </c>
      <c r="B32" s="156"/>
      <c r="C32" s="53">
        <f>SUM(C31:C31)</f>
        <v>0</v>
      </c>
      <c r="D32" s="24"/>
      <c r="E32" s="25"/>
      <c r="F32" s="25"/>
      <c r="G32" s="25"/>
      <c r="H32" s="26"/>
      <c r="I32" s="18"/>
      <c r="J32" s="27"/>
      <c r="K32" s="20"/>
      <c r="L32" s="25">
        <f>SUM(L31:L31)</f>
        <v>0</v>
      </c>
      <c r="M32" s="26"/>
      <c r="N32" s="25">
        <f>SUM(N31:N31)</f>
        <v>0</v>
      </c>
      <c r="O32" s="26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29"/>
    </row>
    <row r="33" spans="1:28" s="34" customFormat="1" ht="15.75" x14ac:dyDescent="0.25">
      <c r="A33" s="16"/>
      <c r="B33" s="16" t="s">
        <v>179</v>
      </c>
      <c r="C33" s="54"/>
      <c r="D33" s="16"/>
      <c r="E33" s="17"/>
      <c r="F33" s="17">
        <v>0.96</v>
      </c>
      <c r="G33" s="17">
        <v>0.47</v>
      </c>
      <c r="H33" s="17">
        <f>ROUND(D33*(F33+G33),2)</f>
        <v>0</v>
      </c>
      <c r="I33" s="18">
        <f>ROUND(H33,0)</f>
        <v>0</v>
      </c>
      <c r="J33" s="19">
        <v>1</v>
      </c>
      <c r="K33" s="20">
        <f>ROUND(I33*J33,2)</f>
        <v>0</v>
      </c>
      <c r="L33" s="17">
        <f>ROUND(K33*C33,2)</f>
        <v>0</v>
      </c>
      <c r="M33" s="17"/>
      <c r="N33" s="17">
        <f>ROUND(K33*O33*M33/100,2)</f>
        <v>0</v>
      </c>
      <c r="O33" s="17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35"/>
    </row>
    <row r="34" spans="1:28" s="28" customFormat="1" ht="15.75" x14ac:dyDescent="0.25">
      <c r="A34" s="22" t="s">
        <v>126</v>
      </c>
      <c r="B34" s="23"/>
      <c r="C34" s="53">
        <f>SUM(C33:C33)</f>
        <v>0</v>
      </c>
      <c r="D34" s="24"/>
      <c r="E34" s="25"/>
      <c r="F34" s="25"/>
      <c r="G34" s="25"/>
      <c r="H34" s="26"/>
      <c r="I34" s="18"/>
      <c r="J34" s="27"/>
      <c r="K34" s="20"/>
      <c r="L34" s="25">
        <f>SUM(L33:L33)</f>
        <v>0</v>
      </c>
      <c r="M34" s="26"/>
      <c r="N34" s="25">
        <f>SUM(N33:N33)</f>
        <v>0</v>
      </c>
      <c r="O34" s="26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29"/>
    </row>
    <row r="35" spans="1:28" ht="15.75" x14ac:dyDescent="0.25">
      <c r="A35" s="16"/>
      <c r="B35" s="16" t="s">
        <v>94</v>
      </c>
      <c r="C35" s="54"/>
      <c r="D35" s="16"/>
      <c r="E35" s="17"/>
      <c r="F35" s="17">
        <v>0.96</v>
      </c>
      <c r="G35" s="17">
        <v>0.47</v>
      </c>
      <c r="H35" s="17">
        <f>ROUND(D35*(F35+G35),2)</f>
        <v>0</v>
      </c>
      <c r="I35" s="18">
        <f>ROUND(H35,0)</f>
        <v>0</v>
      </c>
      <c r="J35" s="19">
        <v>1</v>
      </c>
      <c r="K35" s="20">
        <f>ROUND(I35*J35,2)</f>
        <v>0</v>
      </c>
      <c r="L35" s="17">
        <f>ROUND(K35*C35,2)</f>
        <v>0</v>
      </c>
      <c r="M35" s="17"/>
      <c r="N35" s="17">
        <f>ROUND(K35*O35*M35/100,2)</f>
        <v>0</v>
      </c>
      <c r="O35" s="17"/>
      <c r="Q35" s="9"/>
      <c r="R35" s="9"/>
      <c r="S35" s="12"/>
      <c r="T35" s="9"/>
      <c r="U35" s="9"/>
      <c r="V35" s="9"/>
      <c r="W35" s="9"/>
      <c r="X35" s="9"/>
      <c r="Y35" s="9"/>
      <c r="Z35" s="9"/>
      <c r="AA35" s="12"/>
      <c r="AB35" s="21"/>
    </row>
    <row r="36" spans="1:28" s="28" customFormat="1" ht="15.75" x14ac:dyDescent="0.25">
      <c r="A36" s="22" t="s">
        <v>127</v>
      </c>
      <c r="B36" s="23"/>
      <c r="C36" s="53">
        <f>SUM(C35:C35)</f>
        <v>0</v>
      </c>
      <c r="D36" s="24"/>
      <c r="E36" s="25"/>
      <c r="F36" s="25"/>
      <c r="G36" s="25"/>
      <c r="H36" s="26"/>
      <c r="I36" s="18"/>
      <c r="J36" s="27"/>
      <c r="K36" s="20"/>
      <c r="L36" s="25">
        <f>SUM(L35:L35)</f>
        <v>0</v>
      </c>
      <c r="M36" s="26"/>
      <c r="N36" s="25">
        <f>SUM(N35:N35)</f>
        <v>0</v>
      </c>
      <c r="O36" s="26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29"/>
    </row>
    <row r="37" spans="1:28" ht="15.75" x14ac:dyDescent="0.25">
      <c r="A37" s="16"/>
      <c r="B37" s="56" t="s">
        <v>167</v>
      </c>
      <c r="C37" s="54"/>
      <c r="D37" s="16"/>
      <c r="E37" s="17"/>
      <c r="F37" s="17">
        <v>0.96</v>
      </c>
      <c r="G37" s="17">
        <v>0.47</v>
      </c>
      <c r="H37" s="17">
        <f>ROUND(D37*(F37+G37),2)</f>
        <v>0</v>
      </c>
      <c r="I37" s="18">
        <f>ROUND(H37,0)</f>
        <v>0</v>
      </c>
      <c r="J37" s="19">
        <v>1</v>
      </c>
      <c r="K37" s="20">
        <f>ROUND(I37*J37,2)</f>
        <v>0</v>
      </c>
      <c r="L37" s="17">
        <f>ROUND(K37*C37,2)</f>
        <v>0</v>
      </c>
      <c r="M37" s="17"/>
      <c r="N37" s="17">
        <f>ROUND(K37*O37*M37/100,2)</f>
        <v>0</v>
      </c>
      <c r="O37" s="17"/>
      <c r="Q37" s="9"/>
      <c r="R37" s="9"/>
      <c r="S37" s="12"/>
      <c r="T37" s="9"/>
      <c r="U37" s="9"/>
      <c r="V37" s="9"/>
      <c r="W37" s="9"/>
      <c r="X37" s="9"/>
      <c r="Y37" s="9"/>
      <c r="Z37" s="9"/>
      <c r="AA37" s="12"/>
      <c r="AB37" s="21"/>
    </row>
    <row r="38" spans="1:28" s="34" customFormat="1" ht="15.75" x14ac:dyDescent="0.25">
      <c r="A38" s="16" t="s">
        <v>30</v>
      </c>
      <c r="B38" s="56" t="s">
        <v>167</v>
      </c>
      <c r="C38" s="55"/>
      <c r="D38" s="16"/>
      <c r="E38" s="38"/>
      <c r="F38" s="17">
        <v>0.96</v>
      </c>
      <c r="G38" s="17">
        <v>0.47</v>
      </c>
      <c r="H38" s="17">
        <f>ROUND(D38*(F38+G38),2)</f>
        <v>0</v>
      </c>
      <c r="I38" s="18">
        <f>ROUND(H38,0)</f>
        <v>0</v>
      </c>
      <c r="J38" s="19">
        <v>1</v>
      </c>
      <c r="K38" s="20">
        <f>ROUND(I38*J38,2)</f>
        <v>0</v>
      </c>
      <c r="L38" s="17">
        <f>ROUND(K38*C38,2)</f>
        <v>0</v>
      </c>
      <c r="M38" s="17"/>
      <c r="N38" s="17">
        <f>ROUND(K38*O38*M38/100,2)</f>
        <v>0</v>
      </c>
      <c r="O38" s="17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35"/>
    </row>
    <row r="39" spans="1:28" s="28" customFormat="1" ht="15.75" x14ac:dyDescent="0.25">
      <c r="A39" s="22" t="s">
        <v>168</v>
      </c>
      <c r="B39" s="23"/>
      <c r="C39" s="53">
        <f>SUM(C37:C38)</f>
        <v>0</v>
      </c>
      <c r="D39" s="24"/>
      <c r="E39" s="25"/>
      <c r="F39" s="25"/>
      <c r="G39" s="25"/>
      <c r="H39" s="26"/>
      <c r="I39" s="18"/>
      <c r="J39" s="27"/>
      <c r="K39" s="20"/>
      <c r="L39" s="25">
        <f>SUM(L37:L38)</f>
        <v>0</v>
      </c>
      <c r="M39" s="26"/>
      <c r="N39" s="25">
        <f>SUM(N37:N38)</f>
        <v>0</v>
      </c>
      <c r="O39" s="26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29"/>
    </row>
    <row r="40" spans="1:28" ht="15.75" x14ac:dyDescent="0.25">
      <c r="A40" s="16"/>
      <c r="B40" s="56" t="s">
        <v>169</v>
      </c>
      <c r="C40" s="54"/>
      <c r="D40" s="16"/>
      <c r="E40" s="17"/>
      <c r="F40" s="17">
        <v>0.96</v>
      </c>
      <c r="G40" s="17">
        <v>0.47</v>
      </c>
      <c r="H40" s="17">
        <f>ROUND(D40*(F40+G40),2)</f>
        <v>0</v>
      </c>
      <c r="I40" s="18">
        <f>ROUND(H40,0)</f>
        <v>0</v>
      </c>
      <c r="J40" s="19">
        <v>1</v>
      </c>
      <c r="K40" s="20">
        <f>ROUND(I40*J40,2)</f>
        <v>0</v>
      </c>
      <c r="L40" s="17">
        <f>ROUND(K40*C40,2)</f>
        <v>0</v>
      </c>
      <c r="M40" s="17"/>
      <c r="N40" s="17">
        <f>ROUND(K40*O40*M40/100,2)</f>
        <v>0</v>
      </c>
      <c r="O40" s="17"/>
      <c r="Q40" s="9"/>
      <c r="R40" s="9"/>
      <c r="S40" s="12"/>
      <c r="T40" s="9"/>
      <c r="U40" s="9"/>
      <c r="V40" s="9"/>
      <c r="W40" s="9"/>
      <c r="X40" s="9"/>
      <c r="Y40" s="9"/>
      <c r="Z40" s="9"/>
      <c r="AA40" s="12"/>
      <c r="AB40" s="21"/>
    </row>
    <row r="41" spans="1:28" s="34" customFormat="1" ht="15.75" x14ac:dyDescent="0.25">
      <c r="A41" s="16" t="s">
        <v>30</v>
      </c>
      <c r="B41" s="56" t="s">
        <v>169</v>
      </c>
      <c r="C41" s="55"/>
      <c r="D41" s="16"/>
      <c r="E41" s="38"/>
      <c r="F41" s="17">
        <v>0.96</v>
      </c>
      <c r="G41" s="17">
        <v>0.47</v>
      </c>
      <c r="H41" s="17">
        <f>ROUND(D41*(F41+G41),2)</f>
        <v>0</v>
      </c>
      <c r="I41" s="18">
        <f>ROUND(H41,0)</f>
        <v>0</v>
      </c>
      <c r="J41" s="19">
        <v>1</v>
      </c>
      <c r="K41" s="20">
        <f>ROUND(I41*J41,2)</f>
        <v>0</v>
      </c>
      <c r="L41" s="17">
        <f>ROUND(K41*C41,2)</f>
        <v>0</v>
      </c>
      <c r="M41" s="17"/>
      <c r="N41" s="17">
        <f>ROUND(K41*O41*M41/100,2)</f>
        <v>0</v>
      </c>
      <c r="O41" s="17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35"/>
    </row>
    <row r="42" spans="1:28" s="28" customFormat="1" ht="15.75" x14ac:dyDescent="0.25">
      <c r="A42" s="22" t="s">
        <v>170</v>
      </c>
      <c r="B42" s="23"/>
      <c r="C42" s="53">
        <f>SUM(C40:C41)</f>
        <v>0</v>
      </c>
      <c r="D42" s="24"/>
      <c r="E42" s="25"/>
      <c r="F42" s="25"/>
      <c r="G42" s="25"/>
      <c r="H42" s="26"/>
      <c r="I42" s="18"/>
      <c r="J42" s="27"/>
      <c r="K42" s="20"/>
      <c r="L42" s="25">
        <f>SUM(L40:L41)</f>
        <v>0</v>
      </c>
      <c r="M42" s="26"/>
      <c r="N42" s="25">
        <f>SUM(N40:N41)</f>
        <v>0</v>
      </c>
      <c r="O42" s="26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29"/>
    </row>
    <row r="43" spans="1:28" ht="15.75" x14ac:dyDescent="0.25">
      <c r="A43" s="39"/>
      <c r="B43" s="16" t="s">
        <v>36</v>
      </c>
      <c r="C43" s="54"/>
      <c r="D43" s="16"/>
      <c r="E43" s="17"/>
      <c r="F43" s="17">
        <v>0.96</v>
      </c>
      <c r="G43" s="17">
        <v>0.47</v>
      </c>
      <c r="H43" s="17">
        <f>ROUND(D43*(F43+G43),2)</f>
        <v>0</v>
      </c>
      <c r="I43" s="18">
        <f>ROUND(H43,0)</f>
        <v>0</v>
      </c>
      <c r="J43" s="19">
        <v>1</v>
      </c>
      <c r="K43" s="20">
        <f>ROUND(I43*J43,2)</f>
        <v>0</v>
      </c>
      <c r="L43" s="17">
        <f>ROUND(K43*C43,2)</f>
        <v>0</v>
      </c>
      <c r="M43" s="17"/>
      <c r="N43" s="17">
        <f>ROUND(K43*O43*M43/100,2)</f>
        <v>0</v>
      </c>
      <c r="O43" s="17"/>
      <c r="Q43" s="9"/>
      <c r="R43" s="9"/>
      <c r="S43" s="12"/>
      <c r="T43" s="9"/>
      <c r="U43" s="9"/>
      <c r="V43" s="9"/>
      <c r="W43" s="9"/>
      <c r="X43" s="9"/>
      <c r="Y43" s="9"/>
      <c r="Z43" s="9"/>
      <c r="AA43" s="12"/>
      <c r="AB43" s="21"/>
    </row>
    <row r="44" spans="1:28" ht="15.75" x14ac:dyDescent="0.25">
      <c r="A44" s="39"/>
      <c r="B44" s="16" t="s">
        <v>36</v>
      </c>
      <c r="C44" s="54"/>
      <c r="D44" s="16"/>
      <c r="E44" s="17"/>
      <c r="F44" s="17">
        <v>0.96</v>
      </c>
      <c r="G44" s="17">
        <v>0.47</v>
      </c>
      <c r="H44" s="17">
        <f>ROUND(D44*(F44+G44),2)</f>
        <v>0</v>
      </c>
      <c r="I44" s="18">
        <f>ROUND(H44,0)</f>
        <v>0</v>
      </c>
      <c r="J44" s="19">
        <v>1</v>
      </c>
      <c r="K44" s="20">
        <f>ROUND(I44*J44,2)</f>
        <v>0</v>
      </c>
      <c r="L44" s="17">
        <f>ROUND(K44*C44,2)</f>
        <v>0</v>
      </c>
      <c r="M44" s="17"/>
      <c r="N44" s="17">
        <f>ROUND(K44*O44*M44/100,2)</f>
        <v>0</v>
      </c>
      <c r="O44" s="17"/>
      <c r="Q44" s="9"/>
      <c r="R44" s="9"/>
      <c r="S44" s="12"/>
      <c r="T44" s="9"/>
      <c r="U44" s="9"/>
      <c r="V44" s="9"/>
      <c r="W44" s="9"/>
      <c r="X44" s="9"/>
      <c r="Y44" s="9"/>
      <c r="Z44" s="9"/>
      <c r="AA44" s="12"/>
      <c r="AB44" s="21"/>
    </row>
    <row r="45" spans="1:28" ht="15.75" x14ac:dyDescent="0.25">
      <c r="A45" s="39"/>
      <c r="B45" s="16" t="s">
        <v>36</v>
      </c>
      <c r="C45" s="54"/>
      <c r="D45" s="16"/>
      <c r="E45" s="17"/>
      <c r="F45" s="17">
        <v>0.96</v>
      </c>
      <c r="G45" s="17">
        <v>0.47</v>
      </c>
      <c r="H45" s="17">
        <f>ROUND(D45*(F45+G45),2)</f>
        <v>0</v>
      </c>
      <c r="I45" s="18">
        <f>ROUND(H45,0)</f>
        <v>0</v>
      </c>
      <c r="J45" s="19">
        <v>1</v>
      </c>
      <c r="K45" s="20">
        <f>ROUND(I45*J45,2)</f>
        <v>0</v>
      </c>
      <c r="L45" s="17">
        <f>ROUND(K45*C45,2)</f>
        <v>0</v>
      </c>
      <c r="M45" s="17"/>
      <c r="N45" s="17">
        <f>ROUND(K45*O45*M45/100,2)</f>
        <v>0</v>
      </c>
      <c r="O45" s="17"/>
      <c r="Q45" s="9"/>
      <c r="R45" s="9"/>
      <c r="S45" s="12"/>
      <c r="T45" s="9"/>
      <c r="U45" s="9"/>
      <c r="V45" s="9"/>
      <c r="W45" s="9"/>
      <c r="X45" s="9"/>
      <c r="Y45" s="9"/>
      <c r="Z45" s="9"/>
      <c r="AA45" s="12"/>
      <c r="AB45" s="21"/>
    </row>
    <row r="46" spans="1:28" ht="15.75" x14ac:dyDescent="0.25">
      <c r="A46" s="39"/>
      <c r="B46" s="16" t="s">
        <v>36</v>
      </c>
      <c r="C46" s="54"/>
      <c r="D46" s="16"/>
      <c r="E46" s="17"/>
      <c r="F46" s="17">
        <v>0.96</v>
      </c>
      <c r="G46" s="17">
        <v>0.47</v>
      </c>
      <c r="H46" s="17">
        <f>ROUND(D46*(F46+G46),2)</f>
        <v>0</v>
      </c>
      <c r="I46" s="18">
        <f>ROUND(H46,0)</f>
        <v>0</v>
      </c>
      <c r="J46" s="19">
        <v>1</v>
      </c>
      <c r="K46" s="20">
        <f>ROUND(I46*J46,2)</f>
        <v>0</v>
      </c>
      <c r="L46" s="17">
        <f>ROUND(K46*C46,2)</f>
        <v>0</v>
      </c>
      <c r="M46" s="17"/>
      <c r="N46" s="17">
        <f>ROUND(K46*O46*M46/100,2)</f>
        <v>0</v>
      </c>
      <c r="O46" s="17"/>
      <c r="Q46" s="9"/>
      <c r="R46" s="9"/>
      <c r="S46" s="12"/>
      <c r="T46" s="9"/>
      <c r="U46" s="9"/>
      <c r="V46" s="9"/>
      <c r="W46" s="9"/>
      <c r="X46" s="9"/>
      <c r="Y46" s="9"/>
      <c r="Z46" s="9"/>
      <c r="AA46" s="12"/>
      <c r="AB46" s="21"/>
    </row>
    <row r="47" spans="1:28" s="28" customFormat="1" ht="15.75" x14ac:dyDescent="0.25">
      <c r="A47" s="22" t="s">
        <v>128</v>
      </c>
      <c r="B47" s="23"/>
      <c r="C47" s="23">
        <f>SUM(C43:C46)</f>
        <v>0</v>
      </c>
      <c r="D47" s="24"/>
      <c r="E47" s="25"/>
      <c r="F47" s="25"/>
      <c r="G47" s="25"/>
      <c r="H47" s="26"/>
      <c r="I47" s="18"/>
      <c r="J47" s="27"/>
      <c r="K47" s="20"/>
      <c r="L47" s="25">
        <f>SUM(L43:L46)</f>
        <v>0</v>
      </c>
      <c r="M47" s="25"/>
      <c r="N47" s="25">
        <f>SUM(N43:N46)</f>
        <v>0</v>
      </c>
      <c r="O47" s="25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29"/>
    </row>
    <row r="48" spans="1:28" ht="15.75" x14ac:dyDescent="0.25">
      <c r="A48" s="16"/>
      <c r="B48" s="16" t="s">
        <v>96</v>
      </c>
      <c r="C48" s="16"/>
      <c r="D48" s="16"/>
      <c r="E48" s="17"/>
      <c r="F48" s="17">
        <v>0.96</v>
      </c>
      <c r="G48" s="17">
        <v>0.47</v>
      </c>
      <c r="H48" s="17">
        <f>ROUND(D48*(F48+G48),2)</f>
        <v>0</v>
      </c>
      <c r="I48" s="18">
        <f>ROUND(H48,0)</f>
        <v>0</v>
      </c>
      <c r="J48" s="19">
        <v>1</v>
      </c>
      <c r="K48" s="20">
        <f>ROUND(I48*J48,2)</f>
        <v>0</v>
      </c>
      <c r="L48" s="17">
        <f>ROUND(K48*C48,2)</f>
        <v>0</v>
      </c>
      <c r="M48" s="17"/>
      <c r="N48" s="17">
        <f>ROUND(K48*O48*M48/100,2)</f>
        <v>0</v>
      </c>
      <c r="O48" s="17"/>
      <c r="Q48" s="9"/>
      <c r="R48" s="9"/>
      <c r="S48" s="12"/>
      <c r="T48" s="9"/>
      <c r="U48" s="9"/>
      <c r="V48" s="9"/>
      <c r="W48" s="9"/>
      <c r="X48" s="9"/>
      <c r="Y48" s="9"/>
      <c r="Z48" s="9"/>
      <c r="AA48" s="12"/>
      <c r="AB48" s="21"/>
    </row>
    <row r="49" spans="1:28" ht="15.75" x14ac:dyDescent="0.25">
      <c r="A49" s="16"/>
      <c r="B49" s="16" t="s">
        <v>96</v>
      </c>
      <c r="C49" s="16"/>
      <c r="D49" s="16"/>
      <c r="E49" s="17"/>
      <c r="F49" s="17">
        <v>0.96</v>
      </c>
      <c r="G49" s="17">
        <v>0.47</v>
      </c>
      <c r="H49" s="17">
        <f>ROUND(D49*(F49+G49),2)</f>
        <v>0</v>
      </c>
      <c r="I49" s="18">
        <f t="shared" ref="I49:I62" si="0">ROUND(H49,0)</f>
        <v>0</v>
      </c>
      <c r="J49" s="19">
        <v>1</v>
      </c>
      <c r="K49" s="20">
        <f>ROUND(I49*J49,2)</f>
        <v>0</v>
      </c>
      <c r="L49" s="17">
        <f>ROUND(K49*C49,2)</f>
        <v>0</v>
      </c>
      <c r="M49" s="17"/>
      <c r="N49" s="17">
        <f>ROUND(K49*O49*M49/100,2)</f>
        <v>0</v>
      </c>
      <c r="O49" s="17"/>
      <c r="Q49" s="9"/>
      <c r="R49" s="9"/>
      <c r="S49" s="12"/>
      <c r="T49" s="9"/>
      <c r="U49" s="9"/>
      <c r="V49" s="9"/>
      <c r="W49" s="9"/>
      <c r="X49" s="9"/>
      <c r="Y49" s="9"/>
      <c r="Z49" s="9"/>
      <c r="AA49" s="12"/>
      <c r="AB49" s="21"/>
    </row>
    <row r="50" spans="1:28" ht="15.75" x14ac:dyDescent="0.25">
      <c r="A50" s="16"/>
      <c r="B50" s="16" t="s">
        <v>96</v>
      </c>
      <c r="C50" s="16"/>
      <c r="D50" s="16"/>
      <c r="E50" s="17"/>
      <c r="F50" s="17">
        <v>0.96</v>
      </c>
      <c r="G50" s="17">
        <v>0.47</v>
      </c>
      <c r="H50" s="17">
        <f>ROUND(D50*(F50+G50),2)</f>
        <v>0</v>
      </c>
      <c r="I50" s="18">
        <f t="shared" si="0"/>
        <v>0</v>
      </c>
      <c r="J50" s="19">
        <v>1</v>
      </c>
      <c r="K50" s="20">
        <f>ROUND(I50*J50,2)</f>
        <v>0</v>
      </c>
      <c r="L50" s="17">
        <f>ROUND(K50*C50,2)</f>
        <v>0</v>
      </c>
      <c r="M50" s="17"/>
      <c r="N50" s="17">
        <f>ROUND(K50*O50*M50/100,2)</f>
        <v>0</v>
      </c>
      <c r="O50" s="17"/>
      <c r="Q50" s="9"/>
      <c r="R50" s="9"/>
      <c r="S50" s="12"/>
      <c r="T50" s="9"/>
      <c r="U50" s="9"/>
      <c r="V50" s="9"/>
      <c r="W50" s="9"/>
      <c r="X50" s="9"/>
      <c r="Y50" s="9"/>
      <c r="Z50" s="9"/>
      <c r="AA50" s="12"/>
      <c r="AB50" s="21"/>
    </row>
    <row r="51" spans="1:28" ht="15.75" x14ac:dyDescent="0.25">
      <c r="A51" s="16"/>
      <c r="B51" s="16" t="s">
        <v>96</v>
      </c>
      <c r="C51" s="16"/>
      <c r="D51" s="16"/>
      <c r="E51" s="17"/>
      <c r="F51" s="17">
        <v>0.96</v>
      </c>
      <c r="G51" s="17">
        <v>0.47</v>
      </c>
      <c r="H51" s="17">
        <f>ROUND(D51*(F51+G51),2)</f>
        <v>0</v>
      </c>
      <c r="I51" s="18">
        <f t="shared" si="0"/>
        <v>0</v>
      </c>
      <c r="J51" s="19">
        <v>1</v>
      </c>
      <c r="K51" s="20">
        <f>ROUND(I51*J51,2)</f>
        <v>0</v>
      </c>
      <c r="L51" s="17">
        <f>ROUND(K51*C51,2)</f>
        <v>0</v>
      </c>
      <c r="M51" s="17"/>
      <c r="N51" s="17">
        <f>ROUND(K51*O51*M51/100,2)</f>
        <v>0</v>
      </c>
      <c r="O51" s="17"/>
      <c r="Q51" s="9"/>
      <c r="R51" s="9"/>
      <c r="S51" s="12"/>
      <c r="T51" s="9"/>
      <c r="U51" s="9"/>
      <c r="V51" s="9"/>
      <c r="W51" s="9"/>
      <c r="X51" s="9"/>
      <c r="Y51" s="9"/>
      <c r="Z51" s="9"/>
      <c r="AA51" s="12"/>
      <c r="AB51" s="21"/>
    </row>
    <row r="52" spans="1:28" s="40" customFormat="1" ht="15.75" x14ac:dyDescent="0.25">
      <c r="A52" s="22" t="s">
        <v>129</v>
      </c>
      <c r="B52" s="23"/>
      <c r="C52" s="23">
        <f>SUM(C48:C51)</f>
        <v>0</v>
      </c>
      <c r="D52" s="24"/>
      <c r="E52" s="25"/>
      <c r="F52" s="25"/>
      <c r="G52" s="25"/>
      <c r="H52" s="26"/>
      <c r="I52" s="18"/>
      <c r="J52" s="27"/>
      <c r="K52" s="20"/>
      <c r="L52" s="25">
        <f>SUM(L48:L51)</f>
        <v>0</v>
      </c>
      <c r="M52" s="25"/>
      <c r="N52" s="25">
        <f>SUM(N48:N51)</f>
        <v>0</v>
      </c>
      <c r="O52" s="25"/>
      <c r="Q52" s="10"/>
      <c r="R52" s="10"/>
      <c r="S52" s="11"/>
      <c r="T52" s="10"/>
      <c r="U52" s="10"/>
      <c r="V52" s="10"/>
      <c r="W52" s="10"/>
      <c r="X52" s="10"/>
      <c r="Y52" s="10"/>
      <c r="Z52" s="10"/>
      <c r="AA52" s="11"/>
      <c r="AB52" s="41"/>
    </row>
    <row r="53" spans="1:28" ht="15.75" x14ac:dyDescent="0.25">
      <c r="A53" s="16"/>
      <c r="B53" s="42" t="s">
        <v>64</v>
      </c>
      <c r="C53" s="16"/>
      <c r="D53" s="16"/>
      <c r="E53" s="17"/>
      <c r="F53" s="17">
        <v>0.8</v>
      </c>
      <c r="G53" s="17">
        <v>0.31</v>
      </c>
      <c r="H53" s="17">
        <f>ROUND(D53*(F53+G53),2)</f>
        <v>0</v>
      </c>
      <c r="I53" s="18">
        <f t="shared" si="0"/>
        <v>0</v>
      </c>
      <c r="J53" s="19">
        <v>1</v>
      </c>
      <c r="K53" s="20">
        <f>ROUND(I53*J53,2)</f>
        <v>0</v>
      </c>
      <c r="L53" s="17">
        <f>ROUND(K53*C53,2)</f>
        <v>0</v>
      </c>
      <c r="M53" s="17"/>
      <c r="N53" s="17">
        <f>ROUND(K53*O53*M53/100,2)</f>
        <v>0</v>
      </c>
      <c r="O53" s="17"/>
      <c r="Q53" s="9"/>
      <c r="R53" s="9"/>
      <c r="S53" s="12"/>
      <c r="T53" s="9"/>
      <c r="U53" s="9"/>
      <c r="V53" s="9"/>
      <c r="W53" s="9"/>
      <c r="X53" s="9"/>
      <c r="Y53" s="9"/>
      <c r="Z53" s="9"/>
      <c r="AA53" s="12"/>
      <c r="AB53" s="21"/>
    </row>
    <row r="54" spans="1:28" ht="15.75" x14ac:dyDescent="0.25">
      <c r="A54" s="16"/>
      <c r="B54" s="42" t="s">
        <v>64</v>
      </c>
      <c r="C54" s="16"/>
      <c r="D54" s="16"/>
      <c r="E54" s="17"/>
      <c r="F54" s="17">
        <v>0.8</v>
      </c>
      <c r="G54" s="17">
        <v>0.31</v>
      </c>
      <c r="H54" s="17">
        <f>ROUND(D54*(F54+G54),2)</f>
        <v>0</v>
      </c>
      <c r="I54" s="18">
        <f t="shared" si="0"/>
        <v>0</v>
      </c>
      <c r="J54" s="19">
        <v>1</v>
      </c>
      <c r="K54" s="20">
        <f>ROUND(I54*J54,2)</f>
        <v>0</v>
      </c>
      <c r="L54" s="17">
        <f>ROUND(K54*C54,2)</f>
        <v>0</v>
      </c>
      <c r="M54" s="17"/>
      <c r="N54" s="17">
        <f>ROUND(K54*O54*M54/100,2)</f>
        <v>0</v>
      </c>
      <c r="O54" s="17"/>
      <c r="Q54" s="9"/>
      <c r="R54" s="9"/>
      <c r="S54" s="12"/>
      <c r="T54" s="9"/>
      <c r="U54" s="9"/>
      <c r="V54" s="9"/>
      <c r="W54" s="9"/>
      <c r="X54" s="9"/>
      <c r="Y54" s="9"/>
      <c r="Z54" s="9"/>
      <c r="AA54" s="12"/>
      <c r="AB54" s="21"/>
    </row>
    <row r="55" spans="1:28" ht="15.75" x14ac:dyDescent="0.25">
      <c r="A55" s="16"/>
      <c r="B55" s="42" t="s">
        <v>64</v>
      </c>
      <c r="C55" s="16"/>
      <c r="D55" s="16"/>
      <c r="E55" s="17"/>
      <c r="F55" s="17">
        <v>0.8</v>
      </c>
      <c r="G55" s="17">
        <v>0.31</v>
      </c>
      <c r="H55" s="17">
        <f>ROUND(D55*(F55+G55),2)</f>
        <v>0</v>
      </c>
      <c r="I55" s="18">
        <f t="shared" si="0"/>
        <v>0</v>
      </c>
      <c r="J55" s="19">
        <v>1</v>
      </c>
      <c r="K55" s="20">
        <f>ROUND(I55*J55,2)</f>
        <v>0</v>
      </c>
      <c r="L55" s="17">
        <f>ROUND(K55*C55,2)</f>
        <v>0</v>
      </c>
      <c r="M55" s="17"/>
      <c r="N55" s="17">
        <f>ROUND(K55*O55*M55/100,2)</f>
        <v>0</v>
      </c>
      <c r="O55" s="17"/>
      <c r="Q55" s="9"/>
      <c r="R55" s="9"/>
      <c r="S55" s="12"/>
      <c r="T55" s="9"/>
      <c r="U55" s="9"/>
      <c r="V55" s="9"/>
      <c r="W55" s="9"/>
      <c r="X55" s="9"/>
      <c r="Y55" s="9"/>
      <c r="Z55" s="9"/>
      <c r="AA55" s="12"/>
      <c r="AB55" s="21"/>
    </row>
    <row r="56" spans="1:28" ht="15.75" x14ac:dyDescent="0.25">
      <c r="A56" s="16"/>
      <c r="B56" s="42" t="s">
        <v>64</v>
      </c>
      <c r="C56" s="16"/>
      <c r="D56" s="16"/>
      <c r="E56" s="17"/>
      <c r="F56" s="17">
        <v>0.8</v>
      </c>
      <c r="G56" s="17">
        <v>0.31</v>
      </c>
      <c r="H56" s="17">
        <f>ROUND(D56*(F56+G56),2)</f>
        <v>0</v>
      </c>
      <c r="I56" s="18">
        <f t="shared" si="0"/>
        <v>0</v>
      </c>
      <c r="J56" s="19">
        <v>1</v>
      </c>
      <c r="K56" s="20">
        <f>ROUND(I56*J56,2)</f>
        <v>0</v>
      </c>
      <c r="L56" s="17">
        <f>ROUND(K56*C56,2)</f>
        <v>0</v>
      </c>
      <c r="M56" s="17"/>
      <c r="N56" s="17">
        <f>ROUND(K56*O56*M56/100,2)</f>
        <v>0</v>
      </c>
      <c r="O56" s="17"/>
      <c r="Q56" s="9"/>
      <c r="R56" s="9"/>
      <c r="S56" s="12"/>
      <c r="T56" s="9"/>
      <c r="U56" s="9"/>
      <c r="V56" s="9"/>
      <c r="W56" s="9"/>
      <c r="X56" s="9"/>
      <c r="Y56" s="9"/>
      <c r="Z56" s="9"/>
      <c r="AA56" s="12"/>
      <c r="AB56" s="21"/>
    </row>
    <row r="57" spans="1:28" s="28" customFormat="1" ht="15.75" x14ac:dyDescent="0.25">
      <c r="A57" s="22" t="s">
        <v>130</v>
      </c>
      <c r="B57" s="23"/>
      <c r="C57" s="23">
        <f>SUM(C53:C56)</f>
        <v>0</v>
      </c>
      <c r="D57" s="24"/>
      <c r="E57" s="25"/>
      <c r="F57" s="25"/>
      <c r="G57" s="25"/>
      <c r="H57" s="26"/>
      <c r="I57" s="18"/>
      <c r="J57" s="27"/>
      <c r="K57" s="20"/>
      <c r="L57" s="25">
        <f>SUM(L53:L56)</f>
        <v>0</v>
      </c>
      <c r="M57" s="25"/>
      <c r="N57" s="25">
        <f>SUM(N53:N56)</f>
        <v>0</v>
      </c>
      <c r="O57" s="25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29"/>
    </row>
    <row r="58" spans="1:28" ht="15.75" x14ac:dyDescent="0.25">
      <c r="A58" s="16"/>
      <c r="B58" s="16" t="s">
        <v>37</v>
      </c>
      <c r="C58" s="16"/>
      <c r="D58" s="16"/>
      <c r="E58" s="17"/>
      <c r="F58" s="17">
        <v>0.96</v>
      </c>
      <c r="G58" s="17">
        <v>0.47</v>
      </c>
      <c r="H58" s="17">
        <f>ROUND(D58*(F58+G58),2)</f>
        <v>0</v>
      </c>
      <c r="I58" s="18">
        <f t="shared" si="0"/>
        <v>0</v>
      </c>
      <c r="J58" s="19">
        <v>1</v>
      </c>
      <c r="K58" s="20">
        <f>ROUND(I58*J58,2)</f>
        <v>0</v>
      </c>
      <c r="L58" s="17">
        <f>ROUND(K58*C58,2)</f>
        <v>0</v>
      </c>
      <c r="M58" s="17"/>
      <c r="N58" s="17">
        <f>ROUND(K58*O58*M58/100,2)</f>
        <v>0</v>
      </c>
      <c r="O58" s="17"/>
      <c r="Q58" s="9"/>
      <c r="R58" s="9"/>
      <c r="S58" s="12"/>
      <c r="T58" s="9"/>
      <c r="U58" s="9"/>
      <c r="V58" s="9"/>
      <c r="W58" s="9"/>
      <c r="X58" s="9"/>
      <c r="Y58" s="9"/>
      <c r="Z58" s="9"/>
      <c r="AA58" s="12"/>
      <c r="AB58" s="21"/>
    </row>
    <row r="59" spans="1:28" ht="15.75" x14ac:dyDescent="0.25">
      <c r="A59" s="16"/>
      <c r="B59" s="16" t="s">
        <v>37</v>
      </c>
      <c r="C59" s="16"/>
      <c r="D59" s="16"/>
      <c r="E59" s="17"/>
      <c r="F59" s="17">
        <v>0.96</v>
      </c>
      <c r="G59" s="17">
        <v>0.47</v>
      </c>
      <c r="H59" s="17">
        <f>ROUND(D59*(F59+G59),2)</f>
        <v>0</v>
      </c>
      <c r="I59" s="18">
        <f t="shared" si="0"/>
        <v>0</v>
      </c>
      <c r="J59" s="19">
        <v>1</v>
      </c>
      <c r="K59" s="20">
        <f>ROUND(I59*J59,2)</f>
        <v>0</v>
      </c>
      <c r="L59" s="17">
        <f>ROUND(K59*C59,2)</f>
        <v>0</v>
      </c>
      <c r="M59" s="17"/>
      <c r="N59" s="17">
        <f>ROUND(K59*O59*M59/100,2)</f>
        <v>0</v>
      </c>
      <c r="O59" s="17"/>
      <c r="Q59" s="9"/>
      <c r="R59" s="9"/>
      <c r="S59" s="12"/>
      <c r="T59" s="9"/>
      <c r="U59" s="9"/>
      <c r="V59" s="9"/>
      <c r="W59" s="9"/>
      <c r="X59" s="9"/>
      <c r="Y59" s="9"/>
      <c r="Z59" s="9"/>
      <c r="AA59" s="12"/>
      <c r="AB59" s="21"/>
    </row>
    <row r="60" spans="1:28" s="40" customFormat="1" ht="15.75" x14ac:dyDescent="0.25">
      <c r="A60" s="22" t="s">
        <v>131</v>
      </c>
      <c r="B60" s="43"/>
      <c r="C60" s="23">
        <f>SUM(C58:C59)</f>
        <v>0</v>
      </c>
      <c r="D60" s="44"/>
      <c r="E60" s="26"/>
      <c r="F60" s="26"/>
      <c r="G60" s="26"/>
      <c r="H60" s="26"/>
      <c r="I60" s="18"/>
      <c r="J60" s="27"/>
      <c r="K60" s="20"/>
      <c r="L60" s="25">
        <f>SUM(L58:L59)</f>
        <v>0</v>
      </c>
      <c r="M60" s="25"/>
      <c r="N60" s="25">
        <f>SUM(N58:N59)</f>
        <v>0</v>
      </c>
      <c r="O60" s="25"/>
      <c r="Q60" s="10"/>
      <c r="R60" s="10"/>
      <c r="S60" s="11"/>
      <c r="T60" s="10"/>
      <c r="U60" s="10"/>
      <c r="V60" s="10"/>
      <c r="W60" s="10"/>
      <c r="X60" s="10"/>
      <c r="Y60" s="10"/>
      <c r="Z60" s="10"/>
      <c r="AA60" s="11"/>
      <c r="AB60" s="41"/>
    </row>
    <row r="61" spans="1:28" ht="15.75" x14ac:dyDescent="0.25">
      <c r="A61" s="16"/>
      <c r="B61" s="16" t="s">
        <v>95</v>
      </c>
      <c r="C61" s="16"/>
      <c r="D61" s="16"/>
      <c r="E61" s="17"/>
      <c r="F61" s="17">
        <v>0.8</v>
      </c>
      <c r="G61" s="17">
        <v>0.31</v>
      </c>
      <c r="H61" s="17">
        <f>ROUND(D61*(F61+G61),2)</f>
        <v>0</v>
      </c>
      <c r="I61" s="18">
        <f t="shared" si="0"/>
        <v>0</v>
      </c>
      <c r="J61" s="19">
        <v>1</v>
      </c>
      <c r="K61" s="20">
        <f>ROUND(I61*J61,2)</f>
        <v>0</v>
      </c>
      <c r="L61" s="17">
        <f>ROUND(K61*C61,2)</f>
        <v>0</v>
      </c>
      <c r="M61" s="17"/>
      <c r="N61" s="17">
        <f>ROUND(K61*O61*M61/100,2)</f>
        <v>0</v>
      </c>
      <c r="O61" s="17"/>
      <c r="Q61" s="9"/>
      <c r="R61" s="9"/>
      <c r="S61" s="12"/>
      <c r="T61" s="9"/>
      <c r="U61" s="9"/>
      <c r="V61" s="9"/>
      <c r="W61" s="9"/>
      <c r="X61" s="9"/>
      <c r="Y61" s="9"/>
      <c r="Z61" s="9"/>
      <c r="AA61" s="12"/>
      <c r="AB61" s="21"/>
    </row>
    <row r="62" spans="1:28" ht="15.75" x14ac:dyDescent="0.25">
      <c r="A62" s="16" t="s">
        <v>30</v>
      </c>
      <c r="B62" s="16" t="s">
        <v>95</v>
      </c>
      <c r="C62" s="16"/>
      <c r="D62" s="16"/>
      <c r="E62" s="17"/>
      <c r="F62" s="17">
        <v>0.8</v>
      </c>
      <c r="G62" s="17">
        <v>0.31</v>
      </c>
      <c r="H62" s="17">
        <f>ROUND(D62*(F62+G62),2)</f>
        <v>0</v>
      </c>
      <c r="I62" s="18">
        <f t="shared" si="0"/>
        <v>0</v>
      </c>
      <c r="J62" s="19">
        <v>1</v>
      </c>
      <c r="K62" s="20">
        <f>ROUND(I62*J62,2)</f>
        <v>0</v>
      </c>
      <c r="L62" s="17">
        <f>ROUND(K62*C62,2)</f>
        <v>0</v>
      </c>
      <c r="M62" s="17"/>
      <c r="N62" s="17">
        <f>ROUND(K62*O62*M62/100,2)</f>
        <v>0</v>
      </c>
      <c r="O62" s="17"/>
      <c r="Q62" s="9"/>
      <c r="R62" s="9"/>
      <c r="S62" s="12"/>
      <c r="T62" s="9"/>
      <c r="U62" s="9"/>
      <c r="V62" s="9"/>
      <c r="W62" s="9"/>
      <c r="X62" s="9"/>
      <c r="Y62" s="9"/>
      <c r="Z62" s="9"/>
      <c r="AA62" s="12"/>
      <c r="AB62" s="21"/>
    </row>
    <row r="63" spans="1:28" s="40" customFormat="1" ht="15.75" x14ac:dyDescent="0.25">
      <c r="A63" s="22" t="s">
        <v>132</v>
      </c>
      <c r="B63" s="43"/>
      <c r="C63" s="23">
        <f>SUM(C61:C62)</f>
        <v>0</v>
      </c>
      <c r="D63" s="44"/>
      <c r="E63" s="26"/>
      <c r="F63" s="26"/>
      <c r="G63" s="26"/>
      <c r="H63" s="26"/>
      <c r="I63" s="18"/>
      <c r="J63" s="27"/>
      <c r="K63" s="20"/>
      <c r="L63" s="25">
        <f>SUM(L61:L62)</f>
        <v>0</v>
      </c>
      <c r="M63" s="25"/>
      <c r="N63" s="25">
        <f>SUM(N61:N62)</f>
        <v>0</v>
      </c>
      <c r="O63" s="25"/>
      <c r="Q63" s="10"/>
      <c r="R63" s="10"/>
      <c r="S63" s="11"/>
      <c r="T63" s="10"/>
      <c r="U63" s="10"/>
      <c r="V63" s="10"/>
      <c r="W63" s="10"/>
      <c r="X63" s="10"/>
      <c r="Y63" s="10"/>
      <c r="Z63" s="10"/>
      <c r="AA63" s="11"/>
      <c r="AB63" s="41"/>
    </row>
    <row r="64" spans="1:28" x14ac:dyDescent="0.2">
      <c r="A64" s="45" t="s">
        <v>44</v>
      </c>
      <c r="B64" s="46"/>
      <c r="C64" s="47" t="e">
        <f>C8+C10+C12+C14+#REF!+C16+C18+C20+C22+C24+C26+C28+C30+C32+C34+C36+C39+C42+C47+C52+C57+C60+C63</f>
        <v>#REF!</v>
      </c>
      <c r="D64" s="47"/>
      <c r="E64" s="47"/>
      <c r="F64" s="47"/>
      <c r="G64" s="47"/>
      <c r="H64" s="47"/>
      <c r="I64" s="47"/>
      <c r="J64" s="47"/>
      <c r="K64" s="47"/>
      <c r="L64" s="47" t="e">
        <f>L8+L10+L12+L14+#REF!+L16+L18+L20+L22+L24+L26+L28+L30+L32+L34+L36+L39+L42+L47+L52+L57+L60+L63</f>
        <v>#REF!</v>
      </c>
      <c r="M64" s="47"/>
      <c r="N64" s="47" t="e">
        <f>N8+N10+N12+N14+#REF!+N16+N18+N20+N22+N24+N26+N28+N30+N32+N34+N36+N39+N42+N47+N52+N57+N60+N63</f>
        <v>#REF!</v>
      </c>
      <c r="O64" s="49"/>
      <c r="Q64" s="9"/>
      <c r="R64" s="9"/>
      <c r="S64" s="12"/>
      <c r="T64" s="9"/>
      <c r="U64" s="9"/>
      <c r="V64" s="9"/>
      <c r="W64" s="9"/>
      <c r="X64" s="9"/>
      <c r="Y64" s="9"/>
      <c r="Z64" s="9"/>
      <c r="AA64" s="12"/>
      <c r="AB64" s="21"/>
    </row>
    <row r="66" spans="1:14" ht="18.75" x14ac:dyDescent="0.3">
      <c r="A66" s="160" t="s">
        <v>175</v>
      </c>
      <c r="B66" s="7" t="s">
        <v>176</v>
      </c>
      <c r="D66" s="7"/>
      <c r="E66" s="101"/>
      <c r="J66" s="7"/>
      <c r="N66" s="57"/>
    </row>
  </sheetData>
  <mergeCells count="18"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N4:O4"/>
    <mergeCell ref="L5:L6"/>
    <mergeCell ref="A32:B32"/>
    <mergeCell ref="M5:O5"/>
  </mergeCells>
  <pageMargins left="0.11811023622047245" right="0.11811023622047245" top="7.874015748031496E-2" bottom="7.874015748031496E-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ПП</vt:lpstr>
      <vt:lpstr>АП</vt:lpstr>
      <vt:lpstr>УВП</vt:lpstr>
      <vt:lpstr>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Антон Александрович</dc:creator>
  <cp:lastModifiedBy>Рожкина Ольга Юрьевна</cp:lastModifiedBy>
  <cp:lastPrinted>2020-07-31T11:09:36Z</cp:lastPrinted>
  <dcterms:created xsi:type="dcterms:W3CDTF">2008-07-21T13:05:33Z</dcterms:created>
  <dcterms:modified xsi:type="dcterms:W3CDTF">2025-10-23T12:17:48Z</dcterms:modified>
</cp:coreProperties>
</file>