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15480" windowHeight="10965" activeTab="1"/>
  </bookViews>
  <sheets>
    <sheet name="Нормативное ШР" sheetId="6" r:id="rId1"/>
    <sheet name="ФОТ+ ШР факт" sheetId="17" r:id="rId2"/>
  </sheets>
  <calcPr calcId="145621"/>
</workbook>
</file>

<file path=xl/calcChain.xml><?xml version="1.0" encoding="utf-8"?>
<calcChain xmlns="http://schemas.openxmlformats.org/spreadsheetml/2006/main">
  <c r="C30" i="17" l="1"/>
  <c r="D30" i="17"/>
  <c r="E30" i="17"/>
  <c r="F30" i="17"/>
  <c r="I30" i="17" s="1"/>
  <c r="K30" i="17" s="1"/>
  <c r="G30" i="17"/>
  <c r="H30" i="17"/>
  <c r="C31" i="17"/>
  <c r="D31" i="17"/>
  <c r="E31" i="17"/>
  <c r="F31" i="17"/>
  <c r="I31" i="17" s="1"/>
  <c r="K31" i="17" s="1"/>
  <c r="G31" i="17"/>
  <c r="H31" i="17"/>
  <c r="J21" i="6"/>
  <c r="J22" i="6"/>
  <c r="U75" i="17" l="1"/>
  <c r="U76" i="17"/>
  <c r="U77" i="17"/>
  <c r="P85" i="17"/>
  <c r="P87" i="17" s="1"/>
  <c r="O84" i="17"/>
  <c r="P84" i="17"/>
  <c r="Q84" i="17"/>
  <c r="R84" i="17"/>
  <c r="S84" i="17"/>
  <c r="T84" i="17"/>
  <c r="U58" i="17"/>
  <c r="O32" i="17"/>
  <c r="P32" i="17"/>
  <c r="Q32" i="17"/>
  <c r="T32" i="17"/>
  <c r="U37" i="17"/>
  <c r="U36" i="17"/>
  <c r="U35" i="17"/>
  <c r="U21" i="17"/>
  <c r="U22" i="17"/>
  <c r="U23" i="17"/>
  <c r="U24" i="17"/>
  <c r="U25" i="17"/>
  <c r="U26" i="17"/>
  <c r="U27" i="17"/>
  <c r="U28" i="17"/>
  <c r="U29" i="17"/>
  <c r="D40" i="17"/>
  <c r="P43" i="17" s="1"/>
  <c r="E40" i="17"/>
  <c r="Q43" i="17" s="1"/>
  <c r="F40" i="17"/>
  <c r="R43" i="17" s="1"/>
  <c r="G40" i="17"/>
  <c r="S43" i="17" s="1"/>
  <c r="H40" i="17"/>
  <c r="T43" i="17" s="1"/>
  <c r="C40" i="17"/>
  <c r="O43" i="17" s="1"/>
  <c r="H45" i="6"/>
  <c r="J29" i="6"/>
  <c r="J32" i="6"/>
  <c r="J35" i="6"/>
  <c r="J37" i="6"/>
  <c r="J38" i="6"/>
  <c r="J40" i="6"/>
  <c r="J41" i="6"/>
  <c r="J42" i="6"/>
  <c r="J45" i="6"/>
  <c r="J51" i="6"/>
  <c r="J52" i="6"/>
  <c r="J53" i="6"/>
  <c r="J54" i="6"/>
  <c r="V78" i="17"/>
  <c r="U54" i="17"/>
  <c r="V51" i="17"/>
  <c r="V38" i="17"/>
  <c r="E16" i="17"/>
  <c r="L82" i="17" l="1"/>
  <c r="V88" i="17" s="1"/>
  <c r="U84" i="17"/>
  <c r="T78" i="17"/>
  <c r="T80" i="17" s="1"/>
  <c r="R78" i="17"/>
  <c r="R80" i="17" s="1"/>
  <c r="U68" i="17"/>
  <c r="U62" i="17"/>
  <c r="U66" i="17"/>
  <c r="U70" i="17"/>
  <c r="U74" i="17"/>
  <c r="U56" i="17"/>
  <c r="O78" i="17"/>
  <c r="O80" i="17" s="1"/>
  <c r="U65" i="17"/>
  <c r="U55" i="17"/>
  <c r="U57" i="17"/>
  <c r="Q78" i="17"/>
  <c r="Q80" i="17" s="1"/>
  <c r="U60" i="17"/>
  <c r="U64" i="17"/>
  <c r="U72" i="17"/>
  <c r="S78" i="17"/>
  <c r="S80" i="17" s="1"/>
  <c r="U59" i="17"/>
  <c r="U61" i="17"/>
  <c r="U63" i="17"/>
  <c r="U67" i="17"/>
  <c r="U69" i="17"/>
  <c r="U71" i="17"/>
  <c r="U73" i="17"/>
  <c r="P78" i="17"/>
  <c r="P80" i="17" s="1"/>
  <c r="U78" i="17" l="1"/>
  <c r="U79" i="17" s="1"/>
  <c r="U80" i="17" s="1"/>
  <c r="U43" i="17" l="1"/>
  <c r="D81" i="17" l="1"/>
  <c r="I78" i="17"/>
  <c r="I55" i="17"/>
  <c r="I51" i="17"/>
  <c r="D77" i="17"/>
  <c r="P83" i="17" s="1"/>
  <c r="F77" i="17"/>
  <c r="R83" i="17" s="1"/>
  <c r="H77" i="17"/>
  <c r="C77" i="17"/>
  <c r="H76" i="17"/>
  <c r="T82" i="17" s="1"/>
  <c r="D76" i="17"/>
  <c r="P82" i="17" s="1"/>
  <c r="F76" i="17"/>
  <c r="R82" i="17" s="1"/>
  <c r="C76" i="17"/>
  <c r="D62" i="17"/>
  <c r="E62" i="17"/>
  <c r="F62" i="17"/>
  <c r="G62" i="17"/>
  <c r="H62" i="17"/>
  <c r="C62" i="17"/>
  <c r="D70" i="17"/>
  <c r="E70" i="17"/>
  <c r="F70" i="17"/>
  <c r="G70" i="17"/>
  <c r="H70" i="17"/>
  <c r="C70" i="17"/>
  <c r="D44" i="17"/>
  <c r="P47" i="17" s="1"/>
  <c r="E44" i="17"/>
  <c r="Q47" i="17" s="1"/>
  <c r="F44" i="17"/>
  <c r="R47" i="17" s="1"/>
  <c r="G44" i="17"/>
  <c r="S47" i="17" s="1"/>
  <c r="H44" i="17"/>
  <c r="T47" i="17" s="1"/>
  <c r="C44" i="17"/>
  <c r="O47" i="17" s="1"/>
  <c r="C79" i="17" l="1"/>
  <c r="O82" i="17"/>
  <c r="C46" i="17"/>
  <c r="O49" i="17" s="1"/>
  <c r="O83" i="17"/>
  <c r="H79" i="17"/>
  <c r="H81" i="17" s="1"/>
  <c r="T83" i="17"/>
  <c r="T85" i="17" s="1"/>
  <c r="T87" i="17" s="1"/>
  <c r="R85" i="17"/>
  <c r="R87" i="17" s="1"/>
  <c r="U47" i="17"/>
  <c r="F46" i="17"/>
  <c r="R49" i="17" s="1"/>
  <c r="F79" i="17"/>
  <c r="F81" i="17" s="1"/>
  <c r="D46" i="17"/>
  <c r="P49" i="17" s="1"/>
  <c r="I70" i="17"/>
  <c r="I44" i="17"/>
  <c r="I62" i="17"/>
  <c r="D16" i="17"/>
  <c r="C16" i="17"/>
  <c r="O85" i="17" l="1"/>
  <c r="O87" i="17" s="1"/>
  <c r="U13" i="17"/>
  <c r="C81" i="17"/>
  <c r="H46" i="6"/>
  <c r="J46" i="6" s="1"/>
  <c r="H47" i="6"/>
  <c r="J47" i="6" s="1"/>
  <c r="H48" i="6"/>
  <c r="J48" i="6" s="1"/>
  <c r="C63" i="17" l="1"/>
  <c r="D63" i="17"/>
  <c r="E63" i="17"/>
  <c r="F63" i="17"/>
  <c r="G63" i="17"/>
  <c r="H63" i="17"/>
  <c r="C64" i="17"/>
  <c r="D64" i="17"/>
  <c r="E64" i="17"/>
  <c r="F64" i="17"/>
  <c r="G64" i="17"/>
  <c r="H64" i="17"/>
  <c r="C65" i="17"/>
  <c r="D65" i="17"/>
  <c r="E65" i="17"/>
  <c r="F65" i="17"/>
  <c r="G65" i="17"/>
  <c r="H65" i="17"/>
  <c r="I65" i="17" l="1"/>
  <c r="I63" i="17"/>
  <c r="I64" i="17"/>
  <c r="F23" i="6"/>
  <c r="F47" i="17"/>
  <c r="R50" i="17" s="1"/>
  <c r="H47" i="17"/>
  <c r="T50" i="17" s="1"/>
  <c r="D45" i="17" l="1"/>
  <c r="P48" i="17" s="1"/>
  <c r="F45" i="17"/>
  <c r="R48" i="17" s="1"/>
  <c r="H45" i="17"/>
  <c r="T48" i="17" s="1"/>
  <c r="C45" i="17"/>
  <c r="O48" i="17" s="1"/>
  <c r="H46" i="17"/>
  <c r="T49" i="17" s="1"/>
  <c r="D39" i="17"/>
  <c r="P42" i="17" s="1"/>
  <c r="E39" i="17"/>
  <c r="Q42" i="17" s="1"/>
  <c r="F39" i="17"/>
  <c r="R42" i="17" s="1"/>
  <c r="G39" i="17"/>
  <c r="S42" i="17" s="1"/>
  <c r="H39" i="17"/>
  <c r="T42" i="17" s="1"/>
  <c r="C39" i="17"/>
  <c r="O42" i="17" s="1"/>
  <c r="C38" i="17"/>
  <c r="O41" i="17" s="1"/>
  <c r="U42" i="17" l="1"/>
  <c r="I39" i="17"/>
  <c r="F49" i="6"/>
  <c r="F43" i="6"/>
  <c r="F39" i="6"/>
  <c r="F36" i="6"/>
  <c r="J36" i="6" s="1"/>
  <c r="F34" i="6"/>
  <c r="J34" i="6" s="1"/>
  <c r="F33" i="6"/>
  <c r="J33" i="6" s="1"/>
  <c r="F31" i="6"/>
  <c r="F30" i="6"/>
  <c r="F20" i="6"/>
  <c r="H20" i="6" s="1"/>
  <c r="H44" i="6"/>
  <c r="J44" i="6" s="1"/>
  <c r="H23" i="6"/>
  <c r="H14" i="6"/>
  <c r="H13" i="6"/>
  <c r="H11" i="6"/>
  <c r="H39" i="6" l="1"/>
  <c r="J39" i="6"/>
  <c r="E76" i="17"/>
  <c r="Q82" i="17" s="1"/>
  <c r="H49" i="6"/>
  <c r="J49" i="6" s="1"/>
  <c r="E77" i="17"/>
  <c r="Q83" i="17" s="1"/>
  <c r="H31" i="6"/>
  <c r="J31" i="6" s="1"/>
  <c r="D38" i="17"/>
  <c r="P41" i="17" s="1"/>
  <c r="H30" i="6"/>
  <c r="J30" i="6" s="1"/>
  <c r="E45" i="17"/>
  <c r="Q48" i="17" s="1"/>
  <c r="H43" i="6"/>
  <c r="J43" i="6" s="1"/>
  <c r="E46" i="17" l="1"/>
  <c r="Q49" i="17" s="1"/>
  <c r="Q85" i="17"/>
  <c r="Q87" i="17" s="1"/>
  <c r="E79" i="17"/>
  <c r="E81" i="17" s="1"/>
  <c r="G45" i="17"/>
  <c r="G76" i="17"/>
  <c r="G77" i="17"/>
  <c r="S83" i="17" s="1"/>
  <c r="D24" i="17"/>
  <c r="D22" i="17"/>
  <c r="I76" i="17" l="1"/>
  <c r="S82" i="17"/>
  <c r="U82" i="17" s="1"/>
  <c r="I45" i="17"/>
  <c r="S48" i="17"/>
  <c r="U48" i="17" s="1"/>
  <c r="U83" i="17"/>
  <c r="G46" i="17"/>
  <c r="G79" i="17"/>
  <c r="G81" i="17" s="1"/>
  <c r="I77" i="17"/>
  <c r="G50" i="6"/>
  <c r="J50" i="6" s="1"/>
  <c r="U85" i="17" l="1"/>
  <c r="U86" i="17" s="1"/>
  <c r="U87" i="17" s="1"/>
  <c r="S85" i="17"/>
  <c r="S87" i="17" s="1"/>
  <c r="I46" i="17"/>
  <c r="S49" i="17"/>
  <c r="U49" i="17" s="1"/>
  <c r="I79" i="17"/>
  <c r="I80" i="17" s="1"/>
  <c r="I81" i="17" s="1"/>
  <c r="H50" i="6"/>
  <c r="F67" i="17"/>
  <c r="C27" i="17"/>
  <c r="C71" i="17" l="1"/>
  <c r="D71" i="17"/>
  <c r="E71" i="17"/>
  <c r="F71" i="17"/>
  <c r="G71" i="17"/>
  <c r="H71" i="17"/>
  <c r="C41" i="17"/>
  <c r="O44" i="17" s="1"/>
  <c r="D41" i="17"/>
  <c r="P44" i="17" s="1"/>
  <c r="E41" i="17"/>
  <c r="Q44" i="17" s="1"/>
  <c r="F41" i="17"/>
  <c r="R44" i="17" s="1"/>
  <c r="G41" i="17"/>
  <c r="S44" i="17" s="1"/>
  <c r="H41" i="17"/>
  <c r="T44" i="17" s="1"/>
  <c r="C42" i="17"/>
  <c r="O45" i="17" s="1"/>
  <c r="D42" i="17"/>
  <c r="P45" i="17" s="1"/>
  <c r="E42" i="17"/>
  <c r="Q45" i="17" s="1"/>
  <c r="F42" i="17"/>
  <c r="R45" i="17" s="1"/>
  <c r="G42" i="17"/>
  <c r="S45" i="17" s="1"/>
  <c r="H42" i="17"/>
  <c r="T45" i="17" s="1"/>
  <c r="C43" i="17"/>
  <c r="O46" i="17" s="1"/>
  <c r="D43" i="17"/>
  <c r="P46" i="17" s="1"/>
  <c r="E43" i="17"/>
  <c r="Q46" i="17" s="1"/>
  <c r="F43" i="17"/>
  <c r="R46" i="17" s="1"/>
  <c r="G43" i="17"/>
  <c r="S46" i="17" s="1"/>
  <c r="H43" i="17"/>
  <c r="T46" i="17" s="1"/>
  <c r="J35" i="17"/>
  <c r="U46" i="17" l="1"/>
  <c r="U45" i="17"/>
  <c r="U44" i="17"/>
  <c r="I40" i="17"/>
  <c r="I42" i="17"/>
  <c r="I71" i="17"/>
  <c r="I43" i="17"/>
  <c r="I41" i="17"/>
  <c r="C53" i="17"/>
  <c r="D53" i="17"/>
  <c r="E53" i="17"/>
  <c r="F53" i="17"/>
  <c r="G53" i="17"/>
  <c r="H53" i="17"/>
  <c r="C54" i="17"/>
  <c r="D54" i="17"/>
  <c r="E54" i="17"/>
  <c r="F54" i="17"/>
  <c r="G54" i="17"/>
  <c r="H54" i="17"/>
  <c r="C56" i="17"/>
  <c r="D56" i="17"/>
  <c r="E56" i="17"/>
  <c r="F56" i="17"/>
  <c r="G56" i="17"/>
  <c r="H56" i="17"/>
  <c r="C57" i="17"/>
  <c r="D57" i="17"/>
  <c r="E57" i="17"/>
  <c r="F57" i="17"/>
  <c r="H57" i="17"/>
  <c r="C58" i="17"/>
  <c r="D58" i="17"/>
  <c r="E58" i="17"/>
  <c r="F58" i="17"/>
  <c r="G58" i="17"/>
  <c r="H58" i="17"/>
  <c r="C59" i="17"/>
  <c r="D59" i="17"/>
  <c r="E59" i="17"/>
  <c r="F59" i="17"/>
  <c r="G59" i="17"/>
  <c r="H59" i="17"/>
  <c r="C60" i="17"/>
  <c r="D60" i="17"/>
  <c r="E60" i="17"/>
  <c r="F60" i="17"/>
  <c r="G60" i="17"/>
  <c r="H60" i="17"/>
  <c r="C61" i="17"/>
  <c r="D61" i="17"/>
  <c r="E61" i="17"/>
  <c r="F61" i="17"/>
  <c r="H61" i="17"/>
  <c r="C66" i="17"/>
  <c r="D66" i="17"/>
  <c r="E66" i="17"/>
  <c r="F66" i="17"/>
  <c r="H66" i="17"/>
  <c r="C67" i="17"/>
  <c r="D67" i="17"/>
  <c r="H67" i="17"/>
  <c r="C68" i="17"/>
  <c r="D68" i="17"/>
  <c r="E68" i="17"/>
  <c r="F68" i="17"/>
  <c r="G68" i="17"/>
  <c r="H68" i="17"/>
  <c r="C69" i="17"/>
  <c r="D69" i="17"/>
  <c r="E69" i="17"/>
  <c r="F69" i="17"/>
  <c r="G69" i="17"/>
  <c r="H69" i="17"/>
  <c r="D52" i="17"/>
  <c r="E52" i="17"/>
  <c r="F52" i="17"/>
  <c r="G52" i="17"/>
  <c r="H52" i="17"/>
  <c r="C52" i="17"/>
  <c r="C34" i="17"/>
  <c r="O34" i="17" s="1"/>
  <c r="D34" i="17"/>
  <c r="P34" i="17" s="1"/>
  <c r="E34" i="17"/>
  <c r="Q34" i="17" s="1"/>
  <c r="F34" i="17"/>
  <c r="R34" i="17" s="1"/>
  <c r="G34" i="17"/>
  <c r="S34" i="17" s="1"/>
  <c r="H34" i="17"/>
  <c r="T34" i="17" s="1"/>
  <c r="D33" i="17"/>
  <c r="P33" i="17" s="1"/>
  <c r="E33" i="17"/>
  <c r="Q33" i="17" s="1"/>
  <c r="F33" i="17"/>
  <c r="R33" i="17" s="1"/>
  <c r="G33" i="17"/>
  <c r="S33" i="17" s="1"/>
  <c r="H33" i="17"/>
  <c r="T33" i="17" s="1"/>
  <c r="C33" i="17"/>
  <c r="O33" i="17" s="1"/>
  <c r="F32" i="17"/>
  <c r="E38" i="17"/>
  <c r="Q41" i="17" s="1"/>
  <c r="G32" i="17" l="1"/>
  <c r="G38" i="17" s="1"/>
  <c r="S41" i="17" s="1"/>
  <c r="R32" i="17"/>
  <c r="U34" i="17"/>
  <c r="U33" i="17"/>
  <c r="I33" i="17"/>
  <c r="I59" i="17"/>
  <c r="I69" i="17"/>
  <c r="I60" i="17"/>
  <c r="I58" i="17"/>
  <c r="I68" i="17"/>
  <c r="I52" i="17"/>
  <c r="I56" i="17"/>
  <c r="I53" i="17"/>
  <c r="I34" i="17"/>
  <c r="I54" i="17"/>
  <c r="F38" i="17"/>
  <c r="R41" i="17" s="1"/>
  <c r="R51" i="17" s="1"/>
  <c r="R53" i="17" s="1"/>
  <c r="R81" i="17" s="1"/>
  <c r="D29" i="17"/>
  <c r="E29" i="17"/>
  <c r="F29" i="17"/>
  <c r="H29" i="17"/>
  <c r="C29" i="17"/>
  <c r="C21" i="17"/>
  <c r="D21" i="17"/>
  <c r="E21" i="17"/>
  <c r="F21" i="17"/>
  <c r="G21" i="17"/>
  <c r="H21" i="17"/>
  <c r="C22" i="17"/>
  <c r="E22" i="17"/>
  <c r="F22" i="17"/>
  <c r="H22" i="17"/>
  <c r="C23" i="17"/>
  <c r="D23" i="17"/>
  <c r="E23" i="17"/>
  <c r="F23" i="17"/>
  <c r="G23" i="17"/>
  <c r="H23" i="17"/>
  <c r="C24" i="17"/>
  <c r="E24" i="17"/>
  <c r="F24" i="17"/>
  <c r="G24" i="17"/>
  <c r="H24" i="17"/>
  <c r="C25" i="17"/>
  <c r="D25" i="17"/>
  <c r="E25" i="17"/>
  <c r="F25" i="17"/>
  <c r="G25" i="17"/>
  <c r="H25" i="17"/>
  <c r="C26" i="17"/>
  <c r="D26" i="17"/>
  <c r="E26" i="17"/>
  <c r="F26" i="17"/>
  <c r="G26" i="17"/>
  <c r="H26" i="17"/>
  <c r="D27" i="17"/>
  <c r="E27" i="17"/>
  <c r="F27" i="17"/>
  <c r="G27" i="17"/>
  <c r="H27" i="17"/>
  <c r="C28" i="17"/>
  <c r="D28" i="17"/>
  <c r="E28" i="17"/>
  <c r="F28" i="17"/>
  <c r="G28" i="17"/>
  <c r="H28" i="17"/>
  <c r="D20" i="17"/>
  <c r="P20" i="17" s="1"/>
  <c r="E20" i="17"/>
  <c r="Q20" i="17" s="1"/>
  <c r="Q38" i="17" s="1"/>
  <c r="Q40" i="17" s="1"/>
  <c r="F20" i="17"/>
  <c r="R20" i="17" s="1"/>
  <c r="H20" i="17"/>
  <c r="T20" i="17" s="1"/>
  <c r="T38" i="17" s="1"/>
  <c r="T40" i="17" s="1"/>
  <c r="R38" i="17" l="1"/>
  <c r="R40" i="17" s="1"/>
  <c r="R88" i="17" s="1"/>
  <c r="I32" i="17"/>
  <c r="S32" i="17"/>
  <c r="U32" i="17" s="1"/>
  <c r="P38" i="17"/>
  <c r="P40" i="17" s="1"/>
  <c r="I25" i="17"/>
  <c r="K25" i="17" s="1"/>
  <c r="I27" i="17"/>
  <c r="K27" i="17" s="1"/>
  <c r="I24" i="17"/>
  <c r="I21" i="17"/>
  <c r="I26" i="17"/>
  <c r="I28" i="17"/>
  <c r="K28" i="17" s="1"/>
  <c r="I23" i="17"/>
  <c r="K23" i="17" s="1"/>
  <c r="K34" i="17" l="1"/>
  <c r="K24" i="17"/>
  <c r="K21" i="17"/>
  <c r="K26" i="17"/>
  <c r="G22" i="17"/>
  <c r="I22" i="17" s="1"/>
  <c r="K22" i="17" l="1"/>
  <c r="G20" i="17"/>
  <c r="J11" i="6"/>
  <c r="I20" i="17" l="1"/>
  <c r="S20" i="17"/>
  <c r="E47" i="17"/>
  <c r="Q50" i="17" s="1"/>
  <c r="Q51" i="17" s="1"/>
  <c r="Q53" i="17" s="1"/>
  <c r="Q81" i="17" s="1"/>
  <c r="Q88" i="17" s="1"/>
  <c r="D47" i="17"/>
  <c r="P50" i="17" s="1"/>
  <c r="C47" i="17"/>
  <c r="O50" i="17" s="1"/>
  <c r="O51" i="17" s="1"/>
  <c r="O53" i="17" s="1"/>
  <c r="O81" i="17" s="1"/>
  <c r="E35" i="17"/>
  <c r="S38" i="17" l="1"/>
  <c r="S40" i="17" s="1"/>
  <c r="U20" i="17"/>
  <c r="U38" i="17" s="1"/>
  <c r="U39" i="17" s="1"/>
  <c r="U40" i="17" s="1"/>
  <c r="P51" i="17"/>
  <c r="P53" i="17" s="1"/>
  <c r="P81" i="17" s="1"/>
  <c r="P88" i="17" s="1"/>
  <c r="G47" i="17"/>
  <c r="H38" i="17"/>
  <c r="I38" i="17" l="1"/>
  <c r="T41" i="17"/>
  <c r="I47" i="17"/>
  <c r="S50" i="17"/>
  <c r="K33" i="17"/>
  <c r="K32" i="17"/>
  <c r="E55" i="6"/>
  <c r="I55" i="6"/>
  <c r="D55" i="6"/>
  <c r="S51" i="17" l="1"/>
  <c r="S53" i="17" s="1"/>
  <c r="S81" i="17" s="1"/>
  <c r="S88" i="17" s="1"/>
  <c r="U50" i="17"/>
  <c r="T51" i="17"/>
  <c r="T53" i="17" s="1"/>
  <c r="T81" i="17" s="1"/>
  <c r="T88" i="17" s="1"/>
  <c r="U41" i="17"/>
  <c r="J12" i="6"/>
  <c r="J15" i="6"/>
  <c r="J16" i="6"/>
  <c r="J17" i="6"/>
  <c r="J18" i="6"/>
  <c r="J19" i="6"/>
  <c r="J24" i="6"/>
  <c r="J25" i="6"/>
  <c r="J26" i="6"/>
  <c r="J27" i="6"/>
  <c r="J28" i="6"/>
  <c r="G29" i="17"/>
  <c r="I29" i="17" s="1"/>
  <c r="U51" i="17" l="1"/>
  <c r="J20" i="6"/>
  <c r="K29" i="17" s="1"/>
  <c r="U52" i="17" l="1"/>
  <c r="U89" i="17" s="1"/>
  <c r="L72" i="17"/>
  <c r="L48" i="17"/>
  <c r="U53" i="17" l="1"/>
  <c r="U81" i="17" s="1"/>
  <c r="U88" i="17" s="1"/>
  <c r="J13" i="6"/>
  <c r="J23" i="6"/>
  <c r="F55" i="6" l="1"/>
  <c r="E67" i="17"/>
  <c r="C20" i="17"/>
  <c r="O20" i="17" s="1"/>
  <c r="O38" i="17" s="1"/>
  <c r="O40" i="17" s="1"/>
  <c r="O88" i="17" s="1"/>
  <c r="K20" i="17" l="1"/>
  <c r="D35" i="17"/>
  <c r="I35" i="17"/>
  <c r="I36" i="17" s="1"/>
  <c r="C35" i="17"/>
  <c r="F35" i="17"/>
  <c r="H35" i="17"/>
  <c r="H37" i="17" s="1"/>
  <c r="H72" i="17"/>
  <c r="H74" i="17" s="1"/>
  <c r="D72" i="17"/>
  <c r="D74" i="17" s="1"/>
  <c r="C72" i="17"/>
  <c r="C74" i="17" s="1"/>
  <c r="K35" i="17" l="1"/>
  <c r="K36" i="17" s="1"/>
  <c r="K37" i="17" s="1"/>
  <c r="I37" i="17"/>
  <c r="E37" i="17"/>
  <c r="I59" i="6" l="1"/>
  <c r="G66" i="17"/>
  <c r="I66" i="17" s="1"/>
  <c r="G57" i="17"/>
  <c r="I57" i="17" s="1"/>
  <c r="G61" i="17" l="1"/>
  <c r="I61" i="17" s="1"/>
  <c r="J14" i="6"/>
  <c r="E72" i="17"/>
  <c r="G35" i="17" l="1"/>
  <c r="E74" i="17"/>
  <c r="F59" i="6"/>
  <c r="E59" i="6"/>
  <c r="D59" i="6"/>
  <c r="C37" i="17" l="1"/>
  <c r="D37" i="17" l="1"/>
  <c r="F37" i="17"/>
  <c r="G37" i="17" l="1"/>
  <c r="H48" i="17" l="1"/>
  <c r="H50" i="17" l="1"/>
  <c r="H75" i="17" s="1"/>
  <c r="H82" i="17" s="1"/>
  <c r="L35" i="17" l="1"/>
  <c r="J37" i="17" l="1"/>
  <c r="C48" i="17"/>
  <c r="D48" i="17"/>
  <c r="D50" i="17" l="1"/>
  <c r="D75" i="17" s="1"/>
  <c r="D82" i="17" s="1"/>
  <c r="C50" i="17"/>
  <c r="C75" i="17" s="1"/>
  <c r="C82" i="17" s="1"/>
  <c r="F48" i="17" l="1"/>
  <c r="F50" i="17" s="1"/>
  <c r="F72" i="17" l="1"/>
  <c r="F74" i="17" s="1"/>
  <c r="F75" i="17" s="1"/>
  <c r="F82" i="17" s="1"/>
  <c r="J55" i="6"/>
  <c r="J56" i="6" s="1"/>
  <c r="G55" i="6"/>
  <c r="G59" i="6" s="1"/>
  <c r="J57" i="6" l="1"/>
  <c r="J59" i="6" s="1"/>
  <c r="G67" i="17"/>
  <c r="I67" i="17" s="1"/>
  <c r="H55" i="6"/>
  <c r="H59" i="6" s="1"/>
  <c r="G48" i="17" l="1"/>
  <c r="G50" i="17" s="1"/>
  <c r="I72" i="17"/>
  <c r="I73" i="17" s="1"/>
  <c r="G72" i="17"/>
  <c r="G74" i="17" s="1"/>
  <c r="G75" i="17" l="1"/>
  <c r="G82" i="17" s="1"/>
  <c r="I74" i="17"/>
  <c r="I48" i="17" l="1"/>
  <c r="I49" i="17" s="1"/>
  <c r="I83" i="17" s="1"/>
  <c r="E48" i="17"/>
  <c r="E50" i="17" s="1"/>
  <c r="E75" i="17" s="1"/>
  <c r="E82" i="17" s="1"/>
  <c r="I50" i="17" l="1"/>
  <c r="I75" i="17" s="1"/>
  <c r="I82" i="17" s="1"/>
</calcChain>
</file>

<file path=xl/sharedStrings.xml><?xml version="1.0" encoding="utf-8"?>
<sst xmlns="http://schemas.openxmlformats.org/spreadsheetml/2006/main" count="263" uniqueCount="121">
  <si>
    <t>ШТАТНОЕ РАСПИСАНИЕ</t>
  </si>
  <si>
    <t>№ п/п</t>
  </si>
  <si>
    <t>Главный бухгалтер</t>
  </si>
  <si>
    <t>Сторож</t>
  </si>
  <si>
    <t>Уборщик служебных помещений</t>
  </si>
  <si>
    <t>Учитель-логопед</t>
  </si>
  <si>
    <t>Дворник</t>
  </si>
  <si>
    <t>Бухгалтер</t>
  </si>
  <si>
    <t>Воспитатель</t>
  </si>
  <si>
    <t>ИТОГО</t>
  </si>
  <si>
    <t>Старший воспитатель</t>
  </si>
  <si>
    <t>Педагог- психолог</t>
  </si>
  <si>
    <t>Музыкальный руководитель</t>
  </si>
  <si>
    <t>Учитель-дефектолог</t>
  </si>
  <si>
    <t>Младший воспитатель</t>
  </si>
  <si>
    <t>Шеф-повар</t>
  </si>
  <si>
    <t>Повар</t>
  </si>
  <si>
    <t>Подсобный рабочий</t>
  </si>
  <si>
    <t>Кладовщик</t>
  </si>
  <si>
    <t>Кастелянша</t>
  </si>
  <si>
    <t>Кол-во штатных единиц</t>
  </si>
  <si>
    <t>Младшая медицинская сестра</t>
  </si>
  <si>
    <t>Старшая медицинская сестра</t>
  </si>
  <si>
    <t>Медицинская сестра по физиотерапии</t>
  </si>
  <si>
    <t>Заведующий хозяйством</t>
  </si>
  <si>
    <t>Грузчик</t>
  </si>
  <si>
    <t>за работу в ночное время и праздничные дни</t>
  </si>
  <si>
    <t>рублей</t>
  </si>
  <si>
    <t>Выплаты за наличие почетного звания, государственных наград, ученой степени</t>
  </si>
  <si>
    <t xml:space="preserve">Главный бухгалтер </t>
  </si>
  <si>
    <t>ВСЕГО ФОТ в месяц</t>
  </si>
  <si>
    <t>Машинист по стирке белья и  спецодежды</t>
  </si>
  <si>
    <t>ВСЕГО область ЗП пед.перс.( Дошкольная услуга)</t>
  </si>
  <si>
    <t xml:space="preserve">ИТОГО </t>
  </si>
  <si>
    <t>Выплаты стимулирующего характера (       %)</t>
  </si>
  <si>
    <t>Выплаты стимулирующего характера (      %)</t>
  </si>
  <si>
    <t>в  том числе выплаты стимулирующего характера</t>
  </si>
  <si>
    <t>Объем средств на ФОТ по областному нормативу бюджетного финансирования</t>
  </si>
  <si>
    <t>Проверено: специалист ЦОФ департамента образования мэрии города Ярославля</t>
  </si>
  <si>
    <t>Приложение № 2</t>
  </si>
  <si>
    <t>Факт</t>
  </si>
  <si>
    <t>План</t>
  </si>
  <si>
    <t>Кол-во детей</t>
  </si>
  <si>
    <t>Ясельные группы</t>
  </si>
  <si>
    <t>Выплата медицинским работникам, осуществляющим медицинское обслуживание воспитанников</t>
  </si>
  <si>
    <t>Техник по ремонту аппаратуры</t>
  </si>
  <si>
    <t>Медицинская сестра-ортоптистка</t>
  </si>
  <si>
    <t>Код</t>
  </si>
  <si>
    <t>Форма по ОКУД</t>
  </si>
  <si>
    <t>0301017</t>
  </si>
  <si>
    <t>по ОКПО</t>
  </si>
  <si>
    <t>Номер документа</t>
  </si>
  <si>
    <t>Дата составления</t>
  </si>
  <si>
    <t>УТВЕРЖДЕНО</t>
  </si>
  <si>
    <t>Структурное</t>
  </si>
  <si>
    <t>наименование</t>
  </si>
  <si>
    <t>код</t>
  </si>
  <si>
    <t>Должность(специальность,профессия),разряд,класс(категория) квалификации</t>
  </si>
  <si>
    <t>Надбавки, руб.</t>
  </si>
  <si>
    <t>за работу в условиях,отклоняющихся от нормальных</t>
  </si>
  <si>
    <t>средства для замены лиц, уходящих в отпуск</t>
  </si>
  <si>
    <t>Тарифная ставка (оклад) или  сумма должностных окладов, руб.</t>
  </si>
  <si>
    <t>Всего в месяц (гр.5+гр.6 +гр.7+гр.8 + гр.9)</t>
  </si>
  <si>
    <t>Примечание</t>
  </si>
  <si>
    <t xml:space="preserve">Выплаты стимулирующего характера </t>
  </si>
  <si>
    <t xml:space="preserve">Всего в месяц </t>
  </si>
  <si>
    <t>(должность)</t>
  </si>
  <si>
    <t xml:space="preserve">    ____________________</t>
  </si>
  <si>
    <t>(личная подпись)</t>
  </si>
  <si>
    <t>(расшифровка подписи)</t>
  </si>
  <si>
    <t>(дата)</t>
  </si>
  <si>
    <t>заведующий</t>
  </si>
  <si>
    <t>СОГЛАСОВАНО:</t>
  </si>
  <si>
    <t>Заместитель директора департамента образования мэрии города Ярославля</t>
  </si>
  <si>
    <t>Штат в количестве    единиц</t>
  </si>
  <si>
    <t>Слесарь-сантехник</t>
  </si>
  <si>
    <t>Слесарь-электрик</t>
  </si>
  <si>
    <t xml:space="preserve">Рабочий </t>
  </si>
  <si>
    <t>Плотник</t>
  </si>
  <si>
    <t>А.Г.Гуськов</t>
  </si>
  <si>
    <t>Дошкольные группы</t>
  </si>
  <si>
    <t>Круглосуточные группы</t>
  </si>
  <si>
    <t>Ясельные  компенсирующие группы</t>
  </si>
  <si>
    <t>Ясельные  комбинированные группы</t>
  </si>
  <si>
    <t>Ясельные  оздоровительные группы</t>
  </si>
  <si>
    <t>Дошкольные компенсирующие группы</t>
  </si>
  <si>
    <t>Дошкольные комбинированные группы</t>
  </si>
  <si>
    <t>Дошкольные оздоровительные группы</t>
  </si>
  <si>
    <t>В т.ч льготники(дети-инвалиды,сироты и опекаемые,тубинфицированные)</t>
  </si>
  <si>
    <t>Итого</t>
  </si>
  <si>
    <t>Заведующий</t>
  </si>
  <si>
    <t>за работу в условиях, отклоняющихся от нормальных</t>
  </si>
  <si>
    <t>Главный бухгалтер (с 8 расчетных групп)</t>
  </si>
  <si>
    <t>Главный бухгалтер (менее 8 расчетных групп)</t>
  </si>
  <si>
    <t>Приложение № 1</t>
  </si>
  <si>
    <t>Заместитель заведующего по административно-хозяйственной работе</t>
  </si>
  <si>
    <t xml:space="preserve">Медицинская сестра по массажу </t>
  </si>
  <si>
    <t xml:space="preserve">Воспитатель </t>
  </si>
  <si>
    <t>Медицинская сестра  диетическая</t>
  </si>
  <si>
    <t xml:space="preserve">Медицинская сестра </t>
  </si>
  <si>
    <t>Инструктор по лечебной физкультуре</t>
  </si>
  <si>
    <t>Делопроизводитель</t>
  </si>
  <si>
    <t>Секретарь</t>
  </si>
  <si>
    <t>Инструктор по физической культуре</t>
  </si>
  <si>
    <t>Рабочий по комплексному обслуживанию и ремонту зданий</t>
  </si>
  <si>
    <t>Оператор хлораторной установки</t>
  </si>
  <si>
    <t xml:space="preserve">Лаборант </t>
  </si>
  <si>
    <t>Итого город</t>
  </si>
  <si>
    <t>ВСЕГО  город ЗП (Присмотр и уход)</t>
  </si>
  <si>
    <t>ВСЕГО город ЗП прочего перс.( Дошкольная услуга)</t>
  </si>
  <si>
    <t>ВСЕГО внебюджет ЗП ( Присмотр и уход)</t>
  </si>
  <si>
    <t>МДОУ "Детский сад №          "</t>
  </si>
  <si>
    <t xml:space="preserve">Приказом организации от "                                 "  №  </t>
  </si>
  <si>
    <t>Руководитель учреждения</t>
  </si>
  <si>
    <t xml:space="preserve">    ______________________________________</t>
  </si>
  <si>
    <t>НОРМАТИВНОЕ  ШТАТНОЕ РАСПИСАНИЕ ПО ДЕТСКОМУ САДУ №____________</t>
  </si>
  <si>
    <t>Ассистент по оказанию технической помощи инвалидам и лицам с ограниченными возможностями здоровья</t>
  </si>
  <si>
    <t>Тьютор</t>
  </si>
  <si>
    <t>на 1 мая 2025г</t>
  </si>
  <si>
    <t xml:space="preserve">        ФОНД ОПЛАТЫ ТРУДА                                                                                    В СООТВЕТСТВИИ С ПЛАНОВОЙ ШТАТНОЙ ЧИСЛЕННОСТЬЮ, НЕОБХОДИМОЙ ДЛЯ ВЫПОЛНЕНИЯ МУНИЦИПАЛЬНОГО ЗАДАНИЯ МУНИЦИПАЛЬНОГО ДОШКОЛЬНОГО ОБРАЗОВАТЕЛЬНОГО УЧРЕЖДЕНИЯ ДЕТСКИЙ САД №_______  НА 1.05.2025 г</t>
  </si>
  <si>
    <t>на период 2024 -2025  уч.год_с "01" мая 2025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</si>
</sst>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164" fontId="2" fillId="0" borderId="0" applyFill="0" applyBorder="0" applyAlignment="0" applyProtection="0"/>
    <xf numFmtId="0" fontId="3" fillId="0" borderId="0"/>
    <xf numFmtId="0" fontId="3" fillId="0" borderId="0"/>
    <xf numFmtId="164" fontId="2" fillId="0" borderId="0" applyFill="0" applyBorder="0" applyAlignment="0" applyProtection="0"/>
  </cellStyleXfs>
  <cellXfs count="380">
    <xf numFmtId="0" fontId="0" fillId="0" borderId="0" xfId="0"/>
    <xf numFmtId="0" fontId="4" fillId="0" borderId="0" xfId="1" applyFont="1" applyBorder="1"/>
    <xf numFmtId="0" fontId="5" fillId="0" borderId="0" xfId="1" applyFont="1" applyBorder="1"/>
    <xf numFmtId="0" fontId="5" fillId="0" borderId="0" xfId="1" applyFont="1" applyBorder="1" applyAlignment="1">
      <alignment horizontal="center"/>
    </xf>
    <xf numFmtId="0" fontId="4" fillId="0" borderId="0" xfId="1" applyFont="1" applyBorder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9" fillId="0" borderId="0" xfId="0" applyFont="1"/>
    <xf numFmtId="0" fontId="9" fillId="0" borderId="0" xfId="0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 applyAlignment="1"/>
    <xf numFmtId="0" fontId="9" fillId="0" borderId="0" xfId="0" applyFont="1" applyFill="1"/>
    <xf numFmtId="0" fontId="11" fillId="0" borderId="0" xfId="0" applyFont="1"/>
    <xf numFmtId="0" fontId="9" fillId="0" borderId="24" xfId="0" applyFont="1" applyBorder="1" applyAlignment="1">
      <alignment vertical="center"/>
    </xf>
    <xf numFmtId="0" fontId="7" fillId="7" borderId="8" xfId="1" applyFont="1" applyFill="1" applyBorder="1" applyAlignment="1">
      <alignment horizontal="center" vertical="center" wrapText="1"/>
    </xf>
    <xf numFmtId="9" fontId="7" fillId="7" borderId="8" xfId="1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 wrapText="1"/>
    </xf>
    <xf numFmtId="0" fontId="6" fillId="7" borderId="1" xfId="1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9" fillId="0" borderId="4" xfId="0" applyFont="1" applyBorder="1"/>
    <xf numFmtId="0" fontId="9" fillId="7" borderId="1" xfId="0" applyFont="1" applyFill="1" applyBorder="1"/>
    <xf numFmtId="0" fontId="7" fillId="7" borderId="1" xfId="0" applyFont="1" applyFill="1" applyBorder="1" applyAlignment="1">
      <alignment horizontal="left"/>
    </xf>
    <xf numFmtId="0" fontId="7" fillId="7" borderId="1" xfId="0" applyFont="1" applyFill="1" applyBorder="1"/>
    <xf numFmtId="0" fontId="7" fillId="7" borderId="1" xfId="0" applyFont="1" applyFill="1" applyBorder="1" applyAlignment="1">
      <alignment horizontal="left" wrapText="1"/>
    </xf>
    <xf numFmtId="0" fontId="7" fillId="7" borderId="1" xfId="0" applyFont="1" applyFill="1" applyBorder="1" applyAlignment="1">
      <alignment wrapText="1"/>
    </xf>
    <xf numFmtId="0" fontId="7" fillId="7" borderId="1" xfId="0" applyFont="1" applyFill="1" applyBorder="1" applyAlignment="1">
      <alignment vertical="justify"/>
    </xf>
    <xf numFmtId="0" fontId="7" fillId="0" borderId="0" xfId="1" applyFont="1"/>
    <xf numFmtId="0" fontId="7" fillId="0" borderId="0" xfId="1" applyFont="1" applyAlignment="1">
      <alignment horizontal="center"/>
    </xf>
    <xf numFmtId="2" fontId="9" fillId="0" borderId="0" xfId="0" applyNumberFormat="1" applyFont="1"/>
    <xf numFmtId="0" fontId="7" fillId="0" borderId="0" xfId="1" applyFont="1" applyAlignment="1">
      <alignment horizontal="left"/>
    </xf>
    <xf numFmtId="0" fontId="9" fillId="0" borderId="24" xfId="0" applyFont="1" applyBorder="1"/>
    <xf numFmtId="0" fontId="7" fillId="7" borderId="8" xfId="0" applyFont="1" applyFill="1" applyBorder="1"/>
    <xf numFmtId="0" fontId="9" fillId="0" borderId="9" xfId="0" applyFont="1" applyBorder="1"/>
    <xf numFmtId="0" fontId="9" fillId="0" borderId="11" xfId="0" applyFont="1" applyBorder="1"/>
    <xf numFmtId="0" fontId="9" fillId="0" borderId="27" xfId="0" applyFont="1" applyBorder="1"/>
    <xf numFmtId="2" fontId="4" fillId="7" borderId="26" xfId="1" applyNumberFormat="1" applyFont="1" applyFill="1" applyBorder="1" applyAlignment="1">
      <alignment horizontal="center"/>
    </xf>
    <xf numFmtId="0" fontId="9" fillId="0" borderId="16" xfId="0" applyFont="1" applyBorder="1"/>
    <xf numFmtId="0" fontId="12" fillId="0" borderId="0" xfId="0" applyFont="1" applyFill="1"/>
    <xf numFmtId="0" fontId="9" fillId="0" borderId="0" xfId="0" applyFont="1" applyFill="1" applyBorder="1"/>
    <xf numFmtId="0" fontId="9" fillId="0" borderId="0" xfId="0" applyFont="1" applyBorder="1" applyProtection="1">
      <protection locked="0"/>
    </xf>
    <xf numFmtId="0" fontId="12" fillId="0" borderId="0" xfId="0" applyFont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6" fillId="0" borderId="0" xfId="0" applyFont="1"/>
    <xf numFmtId="0" fontId="16" fillId="0" borderId="0" xfId="0" applyFont="1" applyFill="1"/>
    <xf numFmtId="0" fontId="16" fillId="0" borderId="0" xfId="0" applyFont="1" applyAlignment="1">
      <alignment horizontal="right"/>
    </xf>
    <xf numFmtId="0" fontId="16" fillId="0" borderId="13" xfId="0" applyFont="1" applyBorder="1"/>
    <xf numFmtId="0" fontId="17" fillId="0" borderId="0" xfId="0" applyFont="1"/>
    <xf numFmtId="0" fontId="13" fillId="0" borderId="1" xfId="1" applyFont="1" applyBorder="1"/>
    <xf numFmtId="0" fontId="13" fillId="0" borderId="1" xfId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13" fillId="0" borderId="1" xfId="1" applyFont="1" applyBorder="1" applyProtection="1">
      <protection locked="0"/>
    </xf>
    <xf numFmtId="0" fontId="13" fillId="0" borderId="1" xfId="1" applyFont="1" applyBorder="1" applyAlignment="1" applyProtection="1">
      <alignment horizontal="center"/>
      <protection locked="0"/>
    </xf>
    <xf numFmtId="0" fontId="13" fillId="0" borderId="0" xfId="1" applyFont="1" applyBorder="1" applyAlignment="1"/>
    <xf numFmtId="0" fontId="13" fillId="0" borderId="1" xfId="1" applyFont="1" applyFill="1" applyBorder="1" applyAlignment="1" applyProtection="1">
      <alignment horizontal="center"/>
      <protection locked="0"/>
    </xf>
    <xf numFmtId="0" fontId="13" fillId="0" borderId="0" xfId="1" applyFont="1" applyBorder="1" applyAlignment="1">
      <alignment horizontal="center" wrapText="1"/>
    </xf>
    <xf numFmtId="0" fontId="16" fillId="7" borderId="42" xfId="0" applyFont="1" applyFill="1" applyBorder="1" applyAlignment="1">
      <alignment horizontal="center" vertical="center" wrapText="1"/>
    </xf>
    <xf numFmtId="0" fontId="10" fillId="3" borderId="34" xfId="1" applyFont="1" applyFill="1" applyBorder="1" applyAlignment="1">
      <alignment horizontal="center" vertical="center" wrapText="1"/>
    </xf>
    <xf numFmtId="0" fontId="10" fillId="3" borderId="39" xfId="1" applyFont="1" applyFill="1" applyBorder="1" applyAlignment="1">
      <alignment horizontal="center" vertical="center" wrapText="1"/>
    </xf>
    <xf numFmtId="0" fontId="16" fillId="0" borderId="1" xfId="0" applyFont="1" applyFill="1" applyBorder="1"/>
    <xf numFmtId="0" fontId="10" fillId="5" borderId="1" xfId="0" applyFont="1" applyFill="1" applyBorder="1" applyAlignment="1">
      <alignment horizontal="left"/>
    </xf>
    <xf numFmtId="2" fontId="16" fillId="0" borderId="0" xfId="0" applyNumberFormat="1" applyFont="1"/>
    <xf numFmtId="2" fontId="10" fillId="3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left" wrapText="1"/>
    </xf>
    <xf numFmtId="0" fontId="10" fillId="5" borderId="1" xfId="0" applyFont="1" applyFill="1" applyBorder="1"/>
    <xf numFmtId="0" fontId="18" fillId="0" borderId="0" xfId="0" applyFont="1"/>
    <xf numFmtId="0" fontId="18" fillId="0" borderId="0" xfId="0" applyFont="1" applyProtection="1">
      <protection locked="0"/>
    </xf>
    <xf numFmtId="0" fontId="16" fillId="0" borderId="6" xfId="0" applyFont="1" applyFill="1" applyBorder="1"/>
    <xf numFmtId="0" fontId="10" fillId="4" borderId="1" xfId="0" applyFont="1" applyFill="1" applyBorder="1"/>
    <xf numFmtId="2" fontId="10" fillId="3" borderId="5" xfId="0" applyNumberFormat="1" applyFont="1" applyFill="1" applyBorder="1" applyAlignment="1">
      <alignment horizontal="center"/>
    </xf>
    <xf numFmtId="0" fontId="16" fillId="0" borderId="4" xfId="0" applyFont="1" applyFill="1" applyBorder="1"/>
    <xf numFmtId="0" fontId="10" fillId="4" borderId="1" xfId="0" applyFont="1" applyFill="1" applyBorder="1" applyAlignment="1">
      <alignment wrapText="1"/>
    </xf>
    <xf numFmtId="0" fontId="16" fillId="0" borderId="27" xfId="0" applyFont="1" applyFill="1" applyBorder="1"/>
    <xf numFmtId="0" fontId="10" fillId="4" borderId="8" xfId="0" applyFont="1" applyFill="1" applyBorder="1"/>
    <xf numFmtId="2" fontId="10" fillId="3" borderId="8" xfId="0" applyNumberFormat="1" applyFont="1" applyFill="1" applyBorder="1" applyAlignment="1">
      <alignment horizontal="center"/>
    </xf>
    <xf numFmtId="0" fontId="16" fillId="0" borderId="24" xfId="0" applyFont="1" applyFill="1" applyBorder="1"/>
    <xf numFmtId="0" fontId="10" fillId="4" borderId="1" xfId="0" applyFont="1" applyFill="1" applyBorder="1" applyAlignment="1">
      <alignment vertical="justify"/>
    </xf>
    <xf numFmtId="2" fontId="13" fillId="4" borderId="18" xfId="0" applyNumberFormat="1" applyFont="1" applyFill="1" applyBorder="1" applyAlignment="1">
      <alignment horizontal="center" vertical="center"/>
    </xf>
    <xf numFmtId="2" fontId="13" fillId="4" borderId="19" xfId="0" applyNumberFormat="1" applyFont="1" applyFill="1" applyBorder="1" applyAlignment="1">
      <alignment horizontal="center" vertical="center"/>
    </xf>
    <xf numFmtId="2" fontId="13" fillId="4" borderId="8" xfId="0" applyNumberFormat="1" applyFont="1" applyFill="1" applyBorder="1" applyAlignment="1">
      <alignment horizontal="center" vertical="center"/>
    </xf>
    <xf numFmtId="2" fontId="13" fillId="4" borderId="12" xfId="0" applyNumberFormat="1" applyFont="1" applyFill="1" applyBorder="1" applyAlignment="1">
      <alignment horizontal="center" vertical="center"/>
    </xf>
    <xf numFmtId="0" fontId="16" fillId="4" borderId="28" xfId="0" applyFont="1" applyFill="1" applyBorder="1" applyProtection="1">
      <protection locked="0"/>
    </xf>
    <xf numFmtId="0" fontId="10" fillId="2" borderId="1" xfId="0" applyFont="1" applyFill="1" applyBorder="1"/>
    <xf numFmtId="0" fontId="16" fillId="0" borderId="0" xfId="0" applyFont="1" applyBorder="1"/>
    <xf numFmtId="0" fontId="10" fillId="2" borderId="1" xfId="0" applyFont="1" applyFill="1" applyBorder="1" applyAlignment="1">
      <alignment vertical="justify"/>
    </xf>
    <xf numFmtId="0" fontId="10" fillId="2" borderId="8" xfId="0" applyFont="1" applyFill="1" applyBorder="1"/>
    <xf numFmtId="2" fontId="13" fillId="2" borderId="5" xfId="0" applyNumberFormat="1" applyFont="1" applyFill="1" applyBorder="1" applyAlignment="1">
      <alignment horizontal="center" vertical="center"/>
    </xf>
    <xf numFmtId="2" fontId="13" fillId="2" borderId="7" xfId="0" applyNumberFormat="1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right"/>
    </xf>
    <xf numFmtId="2" fontId="10" fillId="6" borderId="1" xfId="0" applyNumberFormat="1" applyFont="1" applyFill="1" applyBorder="1" applyAlignment="1">
      <alignment horizontal="center"/>
    </xf>
    <xf numFmtId="0" fontId="16" fillId="7" borderId="0" xfId="0" applyFont="1" applyFill="1" applyBorder="1" applyProtection="1">
      <protection locked="0"/>
    </xf>
    <xf numFmtId="0" fontId="10" fillId="6" borderId="4" xfId="0" applyFont="1" applyFill="1" applyBorder="1" applyAlignment="1">
      <alignment horizontal="right"/>
    </xf>
    <xf numFmtId="0" fontId="10" fillId="6" borderId="1" xfId="0" applyFont="1" applyFill="1" applyBorder="1"/>
    <xf numFmtId="0" fontId="10" fillId="6" borderId="24" xfId="0" applyFont="1" applyFill="1" applyBorder="1" applyAlignment="1">
      <alignment horizontal="right"/>
    </xf>
    <xf numFmtId="0" fontId="10" fillId="6" borderId="1" xfId="0" applyFont="1" applyFill="1" applyBorder="1" applyAlignment="1">
      <alignment vertical="justify"/>
    </xf>
    <xf numFmtId="2" fontId="13" fillId="6" borderId="10" xfId="0" applyNumberFormat="1" applyFont="1" applyFill="1" applyBorder="1" applyAlignment="1">
      <alignment horizontal="center"/>
    </xf>
    <xf numFmtId="2" fontId="13" fillId="6" borderId="11" xfId="0" applyNumberFormat="1" applyFont="1" applyFill="1" applyBorder="1" applyAlignment="1">
      <alignment horizontal="center"/>
    </xf>
    <xf numFmtId="2" fontId="13" fillId="6" borderId="26" xfId="0" applyNumberFormat="1" applyFont="1" applyFill="1" applyBorder="1" applyAlignment="1">
      <alignment horizontal="center" vertical="center"/>
    </xf>
    <xf numFmtId="2" fontId="16" fillId="6" borderId="15" xfId="0" applyNumberFormat="1" applyFont="1" applyFill="1" applyBorder="1" applyAlignment="1" applyProtection="1">
      <alignment horizontal="center"/>
      <protection locked="0"/>
    </xf>
    <xf numFmtId="2" fontId="13" fillId="3" borderId="8" xfId="0" applyNumberFormat="1" applyFont="1" applyFill="1" applyBorder="1" applyAlignment="1">
      <alignment horizontal="center"/>
    </xf>
    <xf numFmtId="2" fontId="13" fillId="3" borderId="12" xfId="0" applyNumberFormat="1" applyFont="1" applyFill="1" applyBorder="1" applyAlignment="1">
      <alignment horizontal="center"/>
    </xf>
    <xf numFmtId="0" fontId="16" fillId="3" borderId="28" xfId="0" applyFont="1" applyFill="1" applyBorder="1" applyProtection="1">
      <protection locked="0"/>
    </xf>
    <xf numFmtId="0" fontId="13" fillId="3" borderId="9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2" fontId="13" fillId="3" borderId="10" xfId="0" applyNumberFormat="1" applyFont="1" applyFill="1" applyBorder="1" applyAlignment="1">
      <alignment horizontal="center"/>
    </xf>
    <xf numFmtId="2" fontId="13" fillId="3" borderId="11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vertical="justify" wrapText="1"/>
    </xf>
    <xf numFmtId="0" fontId="16" fillId="0" borderId="13" xfId="0" applyFont="1" applyFill="1" applyBorder="1"/>
    <xf numFmtId="0" fontId="16" fillId="0" borderId="13" xfId="0" applyFont="1" applyBorder="1" applyProtection="1">
      <protection locked="0"/>
    </xf>
    <xf numFmtId="14" fontId="16" fillId="0" borderId="13" xfId="0" applyNumberFormat="1" applyFont="1" applyBorder="1" applyProtection="1">
      <protection locked="0"/>
    </xf>
    <xf numFmtId="0" fontId="16" fillId="0" borderId="0" xfId="0" applyFont="1" applyAlignment="1">
      <alignment vertical="justify"/>
    </xf>
    <xf numFmtId="0" fontId="10" fillId="0" borderId="0" xfId="0" applyFont="1" applyFill="1"/>
    <xf numFmtId="2" fontId="13" fillId="4" borderId="10" xfId="0" applyNumberFormat="1" applyFont="1" applyFill="1" applyBorder="1" applyAlignment="1">
      <alignment horizontal="center" vertical="center"/>
    </xf>
    <xf numFmtId="2" fontId="13" fillId="4" borderId="11" xfId="0" applyNumberFormat="1" applyFont="1" applyFill="1" applyBorder="1" applyAlignment="1">
      <alignment horizontal="center" vertical="center"/>
    </xf>
    <xf numFmtId="2" fontId="13" fillId="2" borderId="44" xfId="0" applyNumberFormat="1" applyFont="1" applyFill="1" applyBorder="1" applyAlignment="1">
      <alignment horizontal="center"/>
    </xf>
    <xf numFmtId="2" fontId="13" fillId="2" borderId="29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2" fontId="13" fillId="6" borderId="8" xfId="0" applyNumberFormat="1" applyFont="1" applyFill="1" applyBorder="1" applyAlignment="1">
      <alignment horizontal="center"/>
    </xf>
    <xf numFmtId="2" fontId="13" fillId="6" borderId="18" xfId="0" applyNumberFormat="1" applyFont="1" applyFill="1" applyBorder="1" applyAlignment="1">
      <alignment horizontal="center" vertical="center"/>
    </xf>
    <xf numFmtId="2" fontId="13" fillId="6" borderId="19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7" fillId="7" borderId="8" xfId="1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right"/>
    </xf>
    <xf numFmtId="0" fontId="4" fillId="0" borderId="1" xfId="1" applyFont="1" applyBorder="1" applyAlignment="1">
      <alignment horizontal="center"/>
    </xf>
    <xf numFmtId="0" fontId="13" fillId="0" borderId="0" xfId="1" applyFont="1" applyBorder="1" applyAlignment="1" applyProtection="1">
      <alignment wrapText="1"/>
      <protection locked="0"/>
    </xf>
    <xf numFmtId="9" fontId="20" fillId="7" borderId="8" xfId="1" applyNumberFormat="1" applyFont="1" applyFill="1" applyBorder="1" applyAlignment="1">
      <alignment horizontal="center" vertical="center" wrapText="1"/>
    </xf>
    <xf numFmtId="0" fontId="20" fillId="7" borderId="8" xfId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justify"/>
    </xf>
    <xf numFmtId="0" fontId="10" fillId="5" borderId="1" xfId="0" applyFont="1" applyFill="1" applyBorder="1" applyAlignment="1">
      <alignment horizontal="left" vertical="justify"/>
    </xf>
    <xf numFmtId="0" fontId="16" fillId="5" borderId="0" xfId="0" applyFont="1" applyFill="1" applyAlignment="1">
      <alignment wrapText="1"/>
    </xf>
    <xf numFmtId="0" fontId="21" fillId="0" borderId="0" xfId="0" applyFont="1"/>
    <xf numFmtId="0" fontId="22" fillId="4" borderId="0" xfId="0" applyFont="1" applyFill="1"/>
    <xf numFmtId="0" fontId="7" fillId="0" borderId="1" xfId="0" applyFont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6" borderId="8" xfId="0" applyFont="1" applyFill="1" applyBorder="1"/>
    <xf numFmtId="0" fontId="9" fillId="0" borderId="4" xfId="0" applyFont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0" fontId="9" fillId="7" borderId="0" xfId="0" applyFont="1" applyFill="1" applyAlignment="1">
      <alignment vertical="center" wrapText="1"/>
    </xf>
    <xf numFmtId="0" fontId="9" fillId="0" borderId="0" xfId="0" applyFont="1" applyAlignment="1">
      <alignment vertical="center"/>
    </xf>
    <xf numFmtId="0" fontId="7" fillId="7" borderId="1" xfId="0" applyFont="1" applyFill="1" applyBorder="1" applyAlignment="1">
      <alignment vertical="center"/>
    </xf>
    <xf numFmtId="4" fontId="7" fillId="7" borderId="1" xfId="0" applyNumberFormat="1" applyFont="1" applyFill="1" applyBorder="1" applyAlignment="1" applyProtection="1">
      <alignment horizontal="center"/>
      <protection locked="0"/>
    </xf>
    <xf numFmtId="4" fontId="7" fillId="7" borderId="1" xfId="0" applyNumberFormat="1" applyFont="1" applyFill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7" fillId="7" borderId="1" xfId="0" applyNumberFormat="1" applyFont="1" applyFill="1" applyBorder="1" applyAlignment="1" applyProtection="1">
      <alignment horizontal="center" vertical="center"/>
      <protection locked="0"/>
    </xf>
    <xf numFmtId="4" fontId="15" fillId="7" borderId="1" xfId="0" applyNumberFormat="1" applyFont="1" applyFill="1" applyBorder="1" applyAlignment="1" applyProtection="1">
      <alignment horizontal="center" vertical="center"/>
      <protection locked="0"/>
    </xf>
    <xf numFmtId="4" fontId="7" fillId="7" borderId="1" xfId="0" applyNumberFormat="1" applyFont="1" applyFill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4" fontId="7" fillId="7" borderId="1" xfId="1" applyNumberFormat="1" applyFont="1" applyFill="1" applyBorder="1" applyAlignment="1" applyProtection="1">
      <alignment horizontal="center"/>
      <protection locked="0"/>
    </xf>
    <xf numFmtId="4" fontId="7" fillId="7" borderId="1" xfId="1" applyNumberFormat="1" applyFont="1" applyFill="1" applyBorder="1" applyAlignment="1" applyProtection="1">
      <alignment horizontal="center" vertical="center"/>
      <protection locked="0"/>
    </xf>
    <xf numFmtId="4" fontId="7" fillId="7" borderId="8" xfId="0" applyNumberFormat="1" applyFont="1" applyFill="1" applyBorder="1" applyAlignment="1" applyProtection="1">
      <alignment horizontal="center"/>
      <protection locked="0"/>
    </xf>
    <xf numFmtId="4" fontId="9" fillId="0" borderId="12" xfId="0" applyNumberFormat="1" applyFont="1" applyBorder="1" applyAlignment="1">
      <alignment horizontal="center"/>
    </xf>
    <xf numFmtId="4" fontId="4" fillId="7" borderId="10" xfId="0" applyNumberFormat="1" applyFont="1" applyFill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4" fontId="14" fillId="7" borderId="10" xfId="0" applyNumberFormat="1" applyFont="1" applyFill="1" applyBorder="1" applyAlignment="1">
      <alignment horizontal="center"/>
    </xf>
    <xf numFmtId="4" fontId="4" fillId="7" borderId="26" xfId="1" applyNumberFormat="1" applyFont="1" applyFill="1" applyBorder="1" applyAlignment="1">
      <alignment horizontal="center"/>
    </xf>
    <xf numFmtId="4" fontId="4" fillId="7" borderId="10" xfId="1" applyNumberFormat="1" applyFont="1" applyFill="1" applyBorder="1" applyAlignment="1">
      <alignment horizontal="center"/>
    </xf>
    <xf numFmtId="0" fontId="10" fillId="4" borderId="8" xfId="0" applyFont="1" applyFill="1" applyBorder="1" applyAlignment="1">
      <alignment vertical="justify"/>
    </xf>
    <xf numFmtId="0" fontId="10" fillId="2" borderId="5" xfId="0" applyFont="1" applyFill="1" applyBorder="1"/>
    <xf numFmtId="0" fontId="10" fillId="6" borderId="5" xfId="0" applyFont="1" applyFill="1" applyBorder="1"/>
    <xf numFmtId="0" fontId="16" fillId="0" borderId="50" xfId="0" applyFont="1" applyFill="1" applyBorder="1"/>
    <xf numFmtId="4" fontId="10" fillId="0" borderId="5" xfId="0" applyNumberFormat="1" applyFont="1" applyFill="1" applyBorder="1" applyAlignment="1">
      <alignment horizontal="center"/>
    </xf>
    <xf numFmtId="0" fontId="13" fillId="0" borderId="0" xfId="1" applyFont="1" applyBorder="1"/>
    <xf numFmtId="0" fontId="13" fillId="0" borderId="0" xfId="1" applyFont="1" applyBorder="1" applyProtection="1"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3" fillId="0" borderId="0" xfId="1" applyFont="1" applyFill="1" applyBorder="1" applyAlignment="1" applyProtection="1">
      <alignment horizontal="center"/>
      <protection locked="0"/>
    </xf>
    <xf numFmtId="0" fontId="13" fillId="0" borderId="0" xfId="1" applyFont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2" fontId="7" fillId="0" borderId="0" xfId="0" applyNumberFormat="1" applyFont="1" applyBorder="1" applyAlignment="1">
      <alignment horizontal="left"/>
    </xf>
    <xf numFmtId="2" fontId="13" fillId="0" borderId="1" xfId="1" applyNumberFormat="1" applyFont="1" applyBorder="1" applyAlignment="1" applyProtection="1">
      <alignment horizontal="left" vertical="top" wrapText="1"/>
      <protection locked="0"/>
    </xf>
    <xf numFmtId="4" fontId="10" fillId="0" borderId="1" xfId="0" applyNumberFormat="1" applyFont="1" applyFill="1" applyBorder="1" applyAlignment="1">
      <alignment horizontal="center"/>
    </xf>
    <xf numFmtId="4" fontId="10" fillId="7" borderId="1" xfId="0" applyNumberFormat="1" applyFont="1" applyFill="1" applyBorder="1" applyAlignment="1">
      <alignment horizontal="center"/>
    </xf>
    <xf numFmtId="4" fontId="10" fillId="6" borderId="1" xfId="0" applyNumberFormat="1" applyFont="1" applyFill="1" applyBorder="1" applyAlignment="1">
      <alignment horizontal="center"/>
    </xf>
    <xf numFmtId="4" fontId="13" fillId="5" borderId="8" xfId="1" applyNumberFormat="1" applyFont="1" applyFill="1" applyBorder="1" applyAlignment="1">
      <alignment horizontal="center"/>
    </xf>
    <xf numFmtId="4" fontId="13" fillId="5" borderId="8" xfId="0" applyNumberFormat="1" applyFont="1" applyFill="1" applyBorder="1" applyAlignment="1">
      <alignment horizontal="center" vertical="center"/>
    </xf>
    <xf numFmtId="4" fontId="13" fillId="5" borderId="10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4" fontId="10" fillId="0" borderId="40" xfId="0" applyNumberFormat="1" applyFont="1" applyFill="1" applyBorder="1" applyAlignment="1">
      <alignment horizontal="center" vertical="center"/>
    </xf>
    <xf numFmtId="4" fontId="10" fillId="0" borderId="40" xfId="0" applyNumberFormat="1" applyFont="1" applyFill="1" applyBorder="1" applyAlignment="1">
      <alignment horizontal="center"/>
    </xf>
    <xf numFmtId="4" fontId="10" fillId="0" borderId="43" xfId="0" applyNumberFormat="1" applyFont="1" applyFill="1" applyBorder="1" applyAlignment="1">
      <alignment horizontal="center"/>
    </xf>
    <xf numFmtId="4" fontId="10" fillId="0" borderId="26" xfId="0" applyNumberFormat="1" applyFont="1" applyFill="1" applyBorder="1" applyAlignment="1">
      <alignment horizontal="center"/>
    </xf>
    <xf numFmtId="4" fontId="10" fillId="0" borderId="42" xfId="0" applyNumberFormat="1" applyFont="1" applyFill="1" applyBorder="1" applyAlignment="1">
      <alignment horizontal="center"/>
    </xf>
    <xf numFmtId="4" fontId="13" fillId="4" borderId="18" xfId="0" applyNumberFormat="1" applyFont="1" applyFill="1" applyBorder="1" applyAlignment="1">
      <alignment horizontal="center" vertical="center"/>
    </xf>
    <xf numFmtId="4" fontId="13" fillId="4" borderId="36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4" fontId="13" fillId="4" borderId="8" xfId="0" applyNumberFormat="1" applyFont="1" applyFill="1" applyBorder="1" applyAlignment="1">
      <alignment horizontal="center" vertical="center"/>
    </xf>
    <xf numFmtId="4" fontId="13" fillId="4" borderId="32" xfId="0" applyNumberFormat="1" applyFont="1" applyFill="1" applyBorder="1" applyAlignment="1">
      <alignment horizontal="center" vertical="center"/>
    </xf>
    <xf numFmtId="4" fontId="13" fillId="4" borderId="10" xfId="0" applyNumberFormat="1" applyFont="1" applyFill="1" applyBorder="1" applyAlignment="1">
      <alignment horizontal="center" vertical="center"/>
    </xf>
    <xf numFmtId="4" fontId="13" fillId="4" borderId="33" xfId="0" applyNumberFormat="1" applyFont="1" applyFill="1" applyBorder="1" applyAlignment="1">
      <alignment horizontal="center" vertical="center"/>
    </xf>
    <xf numFmtId="4" fontId="10" fillId="7" borderId="5" xfId="0" applyNumberFormat="1" applyFont="1" applyFill="1" applyBorder="1" applyAlignment="1">
      <alignment horizontal="center" vertical="center"/>
    </xf>
    <xf numFmtId="4" fontId="10" fillId="7" borderId="40" xfId="0" applyNumberFormat="1" applyFont="1" applyFill="1" applyBorder="1" applyAlignment="1">
      <alignment horizontal="center" vertical="center"/>
    </xf>
    <xf numFmtId="4" fontId="10" fillId="7" borderId="1" xfId="0" applyNumberFormat="1" applyFont="1" applyFill="1" applyBorder="1" applyAlignment="1">
      <alignment horizontal="center" vertical="center"/>
    </xf>
    <xf numFmtId="4" fontId="13" fillId="2" borderId="10" xfId="0" applyNumberFormat="1" applyFont="1" applyFill="1" applyBorder="1" applyAlignment="1">
      <alignment horizontal="center"/>
    </xf>
    <xf numFmtId="4" fontId="13" fillId="2" borderId="33" xfId="0" applyNumberFormat="1" applyFont="1" applyFill="1" applyBorder="1" applyAlignment="1">
      <alignment horizontal="center"/>
    </xf>
    <xf numFmtId="4" fontId="13" fillId="2" borderId="1" xfId="0" applyNumberFormat="1" applyFont="1" applyFill="1" applyBorder="1" applyAlignment="1">
      <alignment horizontal="center"/>
    </xf>
    <xf numFmtId="4" fontId="13" fillId="2" borderId="5" xfId="0" applyNumberFormat="1" applyFont="1" applyFill="1" applyBorder="1" applyAlignment="1">
      <alignment horizontal="center"/>
    </xf>
    <xf numFmtId="4" fontId="13" fillId="2" borderId="40" xfId="0" applyNumberFormat="1" applyFont="1" applyFill="1" applyBorder="1" applyAlignment="1">
      <alignment horizontal="center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21" xfId="0" applyNumberFormat="1" applyFont="1" applyFill="1" applyBorder="1" applyAlignment="1">
      <alignment horizontal="center"/>
    </xf>
    <xf numFmtId="4" fontId="13" fillId="2" borderId="45" xfId="0" applyNumberFormat="1" applyFont="1" applyFill="1" applyBorder="1" applyAlignment="1">
      <alignment horizontal="center"/>
    </xf>
    <xf numFmtId="4" fontId="10" fillId="6" borderId="5" xfId="0" applyNumberFormat="1" applyFont="1" applyFill="1" applyBorder="1" applyAlignment="1">
      <alignment horizontal="center"/>
    </xf>
    <xf numFmtId="4" fontId="13" fillId="6" borderId="8" xfId="0" applyNumberFormat="1" applyFont="1" applyFill="1" applyBorder="1" applyAlignment="1">
      <alignment horizontal="center"/>
    </xf>
    <xf numFmtId="4" fontId="13" fillId="6" borderId="5" xfId="0" applyNumberFormat="1" applyFont="1" applyFill="1" applyBorder="1" applyAlignment="1">
      <alignment horizontal="center"/>
    </xf>
    <xf numFmtId="4" fontId="13" fillId="6" borderId="1" xfId="0" applyNumberFormat="1" applyFont="1" applyFill="1" applyBorder="1" applyAlignment="1">
      <alignment horizontal="center"/>
    </xf>
    <xf numFmtId="4" fontId="13" fillId="6" borderId="40" xfId="0" applyNumberFormat="1" applyFont="1" applyFill="1" applyBorder="1" applyAlignment="1">
      <alignment horizontal="center"/>
    </xf>
    <xf numFmtId="4" fontId="18" fillId="6" borderId="10" xfId="0" applyNumberFormat="1" applyFont="1" applyFill="1" applyBorder="1" applyAlignment="1">
      <alignment horizontal="center"/>
    </xf>
    <xf numFmtId="4" fontId="18" fillId="8" borderId="10" xfId="0" applyNumberFormat="1" applyFont="1" applyFill="1" applyBorder="1" applyAlignment="1">
      <alignment horizontal="center"/>
    </xf>
    <xf numFmtId="4" fontId="13" fillId="6" borderId="26" xfId="0" applyNumberFormat="1" applyFont="1" applyFill="1" applyBorder="1" applyAlignment="1">
      <alignment horizontal="center" vertical="center"/>
    </xf>
    <xf numFmtId="4" fontId="13" fillId="6" borderId="42" xfId="0" applyNumberFormat="1" applyFont="1" applyFill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center" vertical="center"/>
    </xf>
    <xf numFmtId="4" fontId="13" fillId="6" borderId="18" xfId="0" applyNumberFormat="1" applyFont="1" applyFill="1" applyBorder="1" applyAlignment="1">
      <alignment horizontal="center" vertical="center"/>
    </xf>
    <xf numFmtId="4" fontId="13" fillId="3" borderId="26" xfId="0" applyNumberFormat="1" applyFont="1" applyFill="1" applyBorder="1" applyAlignment="1">
      <alignment horizontal="center"/>
    </xf>
    <xf numFmtId="4" fontId="13" fillId="3" borderId="10" xfId="0" applyNumberFormat="1" applyFont="1" applyFill="1" applyBorder="1" applyAlignment="1">
      <alignment horizontal="center"/>
    </xf>
    <xf numFmtId="4" fontId="13" fillId="3" borderId="33" xfId="0" applyNumberFormat="1" applyFont="1" applyFill="1" applyBorder="1" applyAlignment="1">
      <alignment horizontal="center"/>
    </xf>
    <xf numFmtId="4" fontId="13" fillId="3" borderId="1" xfId="0" applyNumberFormat="1" applyFont="1" applyFill="1" applyBorder="1" applyAlignment="1">
      <alignment horizontal="center"/>
    </xf>
    <xf numFmtId="4" fontId="10" fillId="3" borderId="1" xfId="1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/>
    </xf>
    <xf numFmtId="4" fontId="13" fillId="5" borderId="25" xfId="0" applyNumberFormat="1" applyFont="1" applyFill="1" applyBorder="1" applyAlignment="1">
      <alignment horizontal="center" vertical="center"/>
    </xf>
    <xf numFmtId="4" fontId="13" fillId="5" borderId="28" xfId="0" applyNumberFormat="1" applyFont="1" applyFill="1" applyBorder="1" applyAlignment="1">
      <alignment horizontal="center" vertical="center"/>
    </xf>
    <xf numFmtId="4" fontId="18" fillId="2" borderId="28" xfId="0" applyNumberFormat="1" applyFont="1" applyFill="1" applyBorder="1" applyProtection="1">
      <protection locked="0"/>
    </xf>
    <xf numFmtId="4" fontId="16" fillId="7" borderId="42" xfId="0" applyNumberFormat="1" applyFont="1" applyFill="1" applyBorder="1" applyAlignment="1">
      <alignment horizontal="center" vertical="center" wrapText="1"/>
    </xf>
    <xf numFmtId="4" fontId="20" fillId="7" borderId="8" xfId="1" applyNumberFormat="1" applyFont="1" applyFill="1" applyBorder="1" applyAlignment="1">
      <alignment horizontal="center" vertical="center" wrapText="1"/>
    </xf>
    <xf numFmtId="4" fontId="16" fillId="0" borderId="0" xfId="0" applyNumberFormat="1" applyFont="1"/>
    <xf numFmtId="4" fontId="18" fillId="0" borderId="0" xfId="0" applyNumberFormat="1" applyFont="1"/>
    <xf numFmtId="4" fontId="18" fillId="0" borderId="0" xfId="0" applyNumberFormat="1" applyFont="1" applyProtection="1">
      <protection locked="0"/>
    </xf>
    <xf numFmtId="4" fontId="10" fillId="7" borderId="8" xfId="0" applyNumberFormat="1" applyFont="1" applyFill="1" applyBorder="1" applyAlignment="1">
      <alignment horizontal="center"/>
    </xf>
    <xf numFmtId="4" fontId="13" fillId="4" borderId="21" xfId="0" applyNumberFormat="1" applyFont="1" applyFill="1" applyBorder="1" applyAlignment="1">
      <alignment horizontal="center" vertical="center"/>
    </xf>
    <xf numFmtId="4" fontId="13" fillId="4" borderId="45" xfId="0" applyNumberFormat="1" applyFont="1" applyFill="1" applyBorder="1" applyAlignment="1">
      <alignment horizontal="center" vertical="center"/>
    </xf>
    <xf numFmtId="4" fontId="16" fillId="4" borderId="28" xfId="0" applyNumberFormat="1" applyFont="1" applyFill="1" applyBorder="1" applyProtection="1">
      <protection locked="0"/>
    </xf>
    <xf numFmtId="4" fontId="10" fillId="7" borderId="5" xfId="0" applyNumberFormat="1" applyFont="1" applyFill="1" applyBorder="1" applyAlignment="1">
      <alignment horizontal="center"/>
    </xf>
    <xf numFmtId="4" fontId="13" fillId="2" borderId="18" xfId="0" applyNumberFormat="1" applyFont="1" applyFill="1" applyBorder="1" applyAlignment="1">
      <alignment horizontal="center"/>
    </xf>
    <xf numFmtId="4" fontId="13" fillId="2" borderId="36" xfId="0" applyNumberFormat="1" applyFont="1" applyFill="1" applyBorder="1" applyAlignment="1">
      <alignment horizontal="center"/>
    </xf>
    <xf numFmtId="4" fontId="13" fillId="2" borderId="18" xfId="0" applyNumberFormat="1" applyFont="1" applyFill="1" applyBorder="1" applyAlignment="1">
      <alignment horizontal="center" vertical="center"/>
    </xf>
    <xf numFmtId="4" fontId="13" fillId="2" borderId="48" xfId="0" applyNumberFormat="1" applyFont="1" applyFill="1" applyBorder="1" applyAlignment="1">
      <alignment horizontal="center"/>
    </xf>
    <xf numFmtId="4" fontId="13" fillId="2" borderId="49" xfId="0" applyNumberFormat="1" applyFont="1" applyFill="1" applyBorder="1" applyAlignment="1">
      <alignment horizontal="center"/>
    </xf>
    <xf numFmtId="4" fontId="16" fillId="7" borderId="0" xfId="0" applyNumberFormat="1" applyFont="1" applyFill="1" applyBorder="1" applyProtection="1">
      <protection locked="0"/>
    </xf>
    <xf numFmtId="4" fontId="10" fillId="6" borderId="8" xfId="0" applyNumberFormat="1" applyFont="1" applyFill="1" applyBorder="1" applyAlignment="1">
      <alignment horizontal="center"/>
    </xf>
    <xf numFmtId="4" fontId="13" fillId="6" borderId="36" xfId="0" applyNumberFormat="1" applyFont="1" applyFill="1" applyBorder="1" applyAlignment="1">
      <alignment horizontal="center" vertical="center"/>
    </xf>
    <xf numFmtId="4" fontId="13" fillId="6" borderId="17" xfId="0" applyNumberFormat="1" applyFont="1" applyFill="1" applyBorder="1" applyAlignment="1">
      <alignment horizontal="center"/>
    </xf>
    <xf numFmtId="4" fontId="13" fillId="3" borderId="42" xfId="0" applyNumberFormat="1" applyFont="1" applyFill="1" applyBorder="1" applyAlignment="1">
      <alignment horizontal="center"/>
    </xf>
    <xf numFmtId="4" fontId="13" fillId="3" borderId="51" xfId="0" applyNumberFormat="1" applyFont="1" applyFill="1" applyBorder="1" applyAlignment="1">
      <alignment horizontal="center"/>
    </xf>
    <xf numFmtId="4" fontId="16" fillId="6" borderId="15" xfId="0" applyNumberFormat="1" applyFont="1" applyFill="1" applyBorder="1" applyAlignment="1" applyProtection="1">
      <alignment horizontal="center"/>
      <protection locked="0"/>
    </xf>
    <xf numFmtId="4" fontId="13" fillId="3" borderId="5" xfId="0" applyNumberFormat="1" applyFont="1" applyFill="1" applyBorder="1" applyAlignment="1">
      <alignment horizontal="center"/>
    </xf>
    <xf numFmtId="4" fontId="16" fillId="3" borderId="28" xfId="0" applyNumberFormat="1" applyFont="1" applyFill="1" applyBorder="1" applyProtection="1">
      <protection locked="0"/>
    </xf>
    <xf numFmtId="0" fontId="10" fillId="2" borderId="1" xfId="0" applyFont="1" applyFill="1" applyBorder="1" applyAlignment="1">
      <alignment vertical="center"/>
    </xf>
    <xf numFmtId="2" fontId="7" fillId="0" borderId="0" xfId="0" applyNumberFormat="1" applyFont="1" applyBorder="1"/>
    <xf numFmtId="0" fontId="6" fillId="0" borderId="0" xfId="0" applyFont="1" applyBorder="1" applyAlignment="1"/>
    <xf numFmtId="0" fontId="7" fillId="0" borderId="0" xfId="0" applyFont="1" applyAlignment="1"/>
    <xf numFmtId="0" fontId="19" fillId="0" borderId="0" xfId="0" applyFont="1" applyFill="1" applyBorder="1" applyAlignment="1">
      <alignment horizontal="right"/>
    </xf>
    <xf numFmtId="0" fontId="12" fillId="0" borderId="0" xfId="0" applyFont="1" applyFill="1" applyBorder="1"/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7" fillId="0" borderId="0" xfId="1" applyFont="1" applyBorder="1" applyAlignment="1"/>
    <xf numFmtId="0" fontId="7" fillId="0" borderId="0" xfId="1" applyFont="1" applyBorder="1" applyAlignment="1">
      <alignment horizontal="left"/>
    </xf>
    <xf numFmtId="0" fontId="9" fillId="0" borderId="0" xfId="0" applyFont="1" applyBorder="1" applyAlignment="1">
      <alignment vertical="justify" wrapText="1"/>
    </xf>
    <xf numFmtId="0" fontId="9" fillId="0" borderId="0" xfId="0" applyFont="1" applyBorder="1" applyAlignment="1">
      <alignment vertical="justify"/>
    </xf>
    <xf numFmtId="4" fontId="10" fillId="7" borderId="8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16" fillId="0" borderId="8" xfId="0" applyFont="1" applyFill="1" applyBorder="1"/>
    <xf numFmtId="0" fontId="10" fillId="5" borderId="8" xfId="0" applyFont="1" applyFill="1" applyBorder="1"/>
    <xf numFmtId="4" fontId="10" fillId="0" borderId="8" xfId="0" applyNumberFormat="1" applyFont="1" applyFill="1" applyBorder="1" applyAlignment="1">
      <alignment horizontal="center"/>
    </xf>
    <xf numFmtId="0" fontId="10" fillId="4" borderId="5" xfId="0" applyFont="1" applyFill="1" applyBorder="1"/>
    <xf numFmtId="4" fontId="13" fillId="5" borderId="18" xfId="0" applyNumberFormat="1" applyFont="1" applyFill="1" applyBorder="1" applyAlignment="1">
      <alignment horizontal="center" vertical="center"/>
    </xf>
    <xf numFmtId="4" fontId="13" fillId="5" borderId="19" xfId="0" applyNumberFormat="1" applyFont="1" applyFill="1" applyBorder="1" applyAlignment="1">
      <alignment horizontal="center" vertical="center"/>
    </xf>
    <xf numFmtId="4" fontId="13" fillId="5" borderId="12" xfId="0" applyNumberFormat="1" applyFont="1" applyFill="1" applyBorder="1" applyAlignment="1">
      <alignment horizontal="center" vertical="center"/>
    </xf>
    <xf numFmtId="4" fontId="13" fillId="5" borderId="11" xfId="0" applyNumberFormat="1" applyFont="1" applyFill="1" applyBorder="1" applyAlignment="1">
      <alignment horizontal="center" vertical="center"/>
    </xf>
    <xf numFmtId="4" fontId="13" fillId="5" borderId="52" xfId="0" applyNumberFormat="1" applyFont="1" applyFill="1" applyBorder="1" applyAlignment="1">
      <alignment horizontal="center" vertical="center"/>
    </xf>
    <xf numFmtId="4" fontId="13" fillId="5" borderId="38" xfId="0" applyNumberFormat="1" applyFont="1" applyFill="1" applyBorder="1" applyAlignment="1">
      <alignment horizontal="center" vertical="center"/>
    </xf>
    <xf numFmtId="4" fontId="10" fillId="3" borderId="8" xfId="0" applyNumberFormat="1" applyFont="1" applyFill="1" applyBorder="1" applyAlignment="1">
      <alignment horizontal="center"/>
    </xf>
    <xf numFmtId="4" fontId="13" fillId="5" borderId="3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8" fillId="7" borderId="10" xfId="0" applyFont="1" applyFill="1" applyBorder="1" applyAlignment="1">
      <alignment horizontal="center" wrapText="1"/>
    </xf>
    <xf numFmtId="0" fontId="7" fillId="7" borderId="15" xfId="1" applyFont="1" applyFill="1" applyBorder="1" applyAlignment="1">
      <alignment horizontal="center" vertical="center" wrapText="1"/>
    </xf>
    <xf numFmtId="0" fontId="7" fillId="7" borderId="38" xfId="1" applyFont="1" applyFill="1" applyBorder="1" applyAlignment="1">
      <alignment horizontal="center" vertical="center" wrapText="1"/>
    </xf>
    <xf numFmtId="0" fontId="7" fillId="7" borderId="18" xfId="1" applyFont="1" applyFill="1" applyBorder="1" applyAlignment="1">
      <alignment horizontal="center" vertical="center" wrapText="1"/>
    </xf>
    <xf numFmtId="0" fontId="7" fillId="7" borderId="8" xfId="1" applyFont="1" applyFill="1" applyBorder="1" applyAlignment="1">
      <alignment horizontal="center" vertical="center" wrapText="1"/>
    </xf>
    <xf numFmtId="0" fontId="4" fillId="7" borderId="26" xfId="1" applyFont="1" applyFill="1" applyBorder="1" applyAlignment="1">
      <alignment horizontal="left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7" fillId="7" borderId="36" xfId="1" applyFont="1" applyFill="1" applyBorder="1" applyAlignment="1">
      <alignment horizontal="center" vertical="center" wrapText="1"/>
    </xf>
    <xf numFmtId="0" fontId="7" fillId="7" borderId="37" xfId="1" applyFont="1" applyFill="1" applyBorder="1" applyAlignment="1">
      <alignment horizontal="center" vertical="center" wrapText="1"/>
    </xf>
    <xf numFmtId="0" fontId="13" fillId="7" borderId="10" xfId="1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 wrapText="1"/>
    </xf>
    <xf numFmtId="0" fontId="9" fillId="0" borderId="3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7" borderId="32" xfId="1" applyFont="1" applyFill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49" fontId="7" fillId="0" borderId="1" xfId="0" applyNumberFormat="1" applyFont="1" applyBorder="1" applyAlignment="1">
      <alignment horizontal="left"/>
    </xf>
    <xf numFmtId="0" fontId="23" fillId="0" borderId="13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0" fillId="0" borderId="17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 wrapText="1"/>
    </xf>
    <xf numFmtId="4" fontId="10" fillId="7" borderId="36" xfId="1" applyNumberFormat="1" applyFont="1" applyFill="1" applyBorder="1" applyAlignment="1">
      <alignment horizontal="center" vertical="center" wrapText="1"/>
    </xf>
    <xf numFmtId="4" fontId="10" fillId="7" borderId="37" xfId="1" applyNumberFormat="1" applyFont="1" applyFill="1" applyBorder="1" applyAlignment="1">
      <alignment horizontal="center" vertical="center" wrapText="1"/>
    </xf>
    <xf numFmtId="4" fontId="10" fillId="7" borderId="15" xfId="1" applyNumberFormat="1" applyFont="1" applyFill="1" applyBorder="1" applyAlignment="1">
      <alignment horizontal="center" vertical="center" wrapText="1"/>
    </xf>
    <xf numFmtId="4" fontId="10" fillId="7" borderId="32" xfId="1" applyNumberFormat="1" applyFont="1" applyFill="1" applyBorder="1" applyAlignment="1">
      <alignment horizontal="center" vertical="center" wrapText="1"/>
    </xf>
    <xf numFmtId="4" fontId="10" fillId="7" borderId="40" xfId="1" applyNumberFormat="1" applyFont="1" applyFill="1" applyBorder="1" applyAlignment="1">
      <alignment horizontal="center" vertical="center" wrapText="1"/>
    </xf>
    <xf numFmtId="4" fontId="10" fillId="7" borderId="2" xfId="1" applyNumberFormat="1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/>
    </xf>
    <xf numFmtId="0" fontId="13" fillId="2" borderId="47" xfId="0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13" fillId="6" borderId="10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13" fillId="6" borderId="20" xfId="0" applyFont="1" applyFill="1" applyBorder="1" applyAlignment="1">
      <alignment horizontal="center"/>
    </xf>
    <xf numFmtId="0" fontId="13" fillId="6" borderId="21" xfId="0" applyFont="1" applyFill="1" applyBorder="1" applyAlignment="1">
      <alignment horizontal="center"/>
    </xf>
    <xf numFmtId="0" fontId="13" fillId="3" borderId="30" xfId="0" applyFont="1" applyFill="1" applyBorder="1" applyAlignment="1">
      <alignment horizontal="center"/>
    </xf>
    <xf numFmtId="0" fontId="13" fillId="3" borderId="31" xfId="0" applyFont="1" applyFill="1" applyBorder="1" applyAlignment="1">
      <alignment horizontal="center"/>
    </xf>
    <xf numFmtId="0" fontId="13" fillId="4" borderId="30" xfId="0" applyFont="1" applyFill="1" applyBorder="1" applyAlignment="1">
      <alignment horizontal="center"/>
    </xf>
    <xf numFmtId="0" fontId="13" fillId="4" borderId="31" xfId="0" applyFont="1" applyFill="1" applyBorder="1" applyAlignment="1">
      <alignment horizontal="center"/>
    </xf>
    <xf numFmtId="0" fontId="13" fillId="4" borderId="22" xfId="0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0" fontId="13" fillId="5" borderId="24" xfId="1" applyFont="1" applyFill="1" applyBorder="1" applyAlignment="1">
      <alignment horizontal="center"/>
    </xf>
    <xf numFmtId="0" fontId="13" fillId="5" borderId="8" xfId="1" applyFont="1" applyFill="1" applyBorder="1" applyAlignment="1">
      <alignment horizontal="center"/>
    </xf>
    <xf numFmtId="0" fontId="13" fillId="5" borderId="22" xfId="0" applyFont="1" applyFill="1" applyBorder="1" applyAlignment="1">
      <alignment horizontal="center"/>
    </xf>
    <xf numFmtId="0" fontId="13" fillId="5" borderId="23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13" fillId="4" borderId="15" xfId="0" applyFont="1" applyFill="1" applyBorder="1" applyAlignment="1">
      <alignment horizontal="center"/>
    </xf>
    <xf numFmtId="0" fontId="10" fillId="7" borderId="15" xfId="1" applyFont="1" applyFill="1" applyBorder="1" applyAlignment="1">
      <alignment horizontal="center" vertical="center" wrapText="1"/>
    </xf>
    <xf numFmtId="0" fontId="10" fillId="7" borderId="38" xfId="1" applyFont="1" applyFill="1" applyBorder="1" applyAlignment="1">
      <alignment horizontal="center" vertical="center" wrapText="1"/>
    </xf>
    <xf numFmtId="4" fontId="10" fillId="7" borderId="18" xfId="1" applyNumberFormat="1" applyFont="1" applyFill="1" applyBorder="1" applyAlignment="1">
      <alignment horizontal="center" vertical="center" wrapText="1"/>
    </xf>
    <xf numFmtId="4" fontId="10" fillId="7" borderId="8" xfId="1" applyNumberFormat="1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53" xfId="0" applyFont="1" applyBorder="1" applyAlignment="1">
      <alignment horizontal="right"/>
    </xf>
    <xf numFmtId="49" fontId="8" fillId="0" borderId="43" xfId="0" applyNumberFormat="1" applyFont="1" applyFill="1" applyBorder="1" applyAlignment="1">
      <alignment horizontal="center"/>
    </xf>
    <xf numFmtId="49" fontId="8" fillId="0" borderId="52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19" fillId="0" borderId="2" xfId="0" applyFont="1" applyBorder="1" applyAlignment="1">
      <alignment horizontal="center"/>
    </xf>
    <xf numFmtId="0" fontId="10" fillId="7" borderId="40" xfId="1" applyFont="1" applyFill="1" applyBorder="1" applyAlignment="1">
      <alignment horizontal="center" vertical="center" wrapText="1"/>
    </xf>
    <xf numFmtId="0" fontId="10" fillId="7" borderId="2" xfId="1" applyFont="1" applyFill="1" applyBorder="1" applyAlignment="1">
      <alignment horizontal="center" vertical="center" wrapText="1"/>
    </xf>
    <xf numFmtId="0" fontId="16" fillId="3" borderId="33" xfId="0" applyFont="1" applyFill="1" applyBorder="1" applyAlignment="1">
      <alignment horizontal="center" vertical="center" wrapText="1"/>
    </xf>
    <xf numFmtId="0" fontId="16" fillId="3" borderId="41" xfId="0" applyFont="1" applyFill="1" applyBorder="1" applyAlignment="1">
      <alignment horizontal="center" vertical="center" wrapText="1"/>
    </xf>
    <xf numFmtId="0" fontId="10" fillId="7" borderId="36" xfId="1" applyFont="1" applyFill="1" applyBorder="1" applyAlignment="1">
      <alignment horizontal="center" vertical="center" wrapText="1"/>
    </xf>
    <xf numFmtId="0" fontId="10" fillId="7" borderId="37" xfId="1" applyFont="1" applyFill="1" applyBorder="1" applyAlignment="1">
      <alignment horizontal="center" vertical="center" wrapText="1"/>
    </xf>
    <xf numFmtId="0" fontId="10" fillId="7" borderId="32" xfId="1" applyFont="1" applyFill="1" applyBorder="1" applyAlignment="1">
      <alignment horizontal="center" vertical="center" wrapText="1"/>
    </xf>
    <xf numFmtId="0" fontId="10" fillId="7" borderId="18" xfId="1" applyFont="1" applyFill="1" applyBorder="1" applyAlignment="1">
      <alignment horizontal="center" vertical="center" wrapText="1"/>
    </xf>
    <xf numFmtId="0" fontId="10" fillId="7" borderId="8" xfId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0" borderId="0" xfId="1" applyFont="1" applyBorder="1" applyAlignment="1" applyProtection="1">
      <alignment horizontal="center" vertical="top" wrapText="1"/>
      <protection locked="0"/>
    </xf>
    <xf numFmtId="0" fontId="13" fillId="2" borderId="30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9" fillId="0" borderId="0" xfId="0" applyFont="1" applyAlignment="1">
      <alignment wrapText="1"/>
    </xf>
    <xf numFmtId="4" fontId="7" fillId="7" borderId="1" xfId="0" applyNumberFormat="1" applyFont="1" applyFill="1" applyBorder="1"/>
    <xf numFmtId="0" fontId="9" fillId="5" borderId="0" xfId="0" applyFont="1" applyFill="1" applyAlignment="1">
      <alignment wrapText="1"/>
    </xf>
  </cellXfs>
  <cellStyles count="6">
    <cellStyle name="Обычный" xfId="0" builtinId="0"/>
    <cellStyle name="Обычный 2" xfId="1"/>
    <cellStyle name="Обычный 3" xfId="4"/>
    <cellStyle name="Обычный 4" xfId="3"/>
    <cellStyle name="Финансовый 2" xfId="2"/>
    <cellStyle name="Финансовый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opLeftCell="A2" zoomScale="80" zoomScaleNormal="80" workbookViewId="0">
      <selection activeCell="R22" sqref="R22"/>
    </sheetView>
  </sheetViews>
  <sheetFormatPr defaultColWidth="9.42578125" defaultRowHeight="12.75" x14ac:dyDescent="0.2"/>
  <cols>
    <col min="1" max="1" width="9.42578125" style="16" customWidth="1"/>
    <col min="2" max="2" width="5.5703125" style="16" customWidth="1"/>
    <col min="3" max="3" width="45.7109375" style="16" customWidth="1"/>
    <col min="4" max="4" width="10.28515625" style="20" customWidth="1"/>
    <col min="5" max="5" width="20.140625" style="16" customWidth="1"/>
    <col min="6" max="6" width="9.5703125" style="16" customWidth="1"/>
    <col min="7" max="8" width="10.5703125" style="16" customWidth="1"/>
    <col min="9" max="9" width="14.140625" style="16" customWidth="1"/>
    <col min="10" max="10" width="17.140625" style="16" customWidth="1"/>
    <col min="11" max="11" width="12.42578125" style="16" customWidth="1"/>
    <col min="12" max="16384" width="9.42578125" style="16"/>
  </cols>
  <sheetData>
    <row r="1" spans="1:12" ht="35.25" hidden="1" customHeight="1" x14ac:dyDescent="0.3">
      <c r="B1" s="1"/>
      <c r="C1" s="2"/>
      <c r="D1" s="3"/>
      <c r="E1" s="3"/>
      <c r="J1" s="15"/>
    </row>
    <row r="2" spans="1:12" ht="15" x14ac:dyDescent="0.25">
      <c r="A2" s="17"/>
      <c r="B2" s="4"/>
      <c r="C2" s="5"/>
      <c r="D2" s="5"/>
      <c r="E2" s="5"/>
      <c r="F2" s="17"/>
      <c r="G2" s="17"/>
      <c r="H2" s="17"/>
      <c r="I2" s="17"/>
      <c r="J2" s="181"/>
      <c r="K2" s="17"/>
      <c r="L2" s="17"/>
    </row>
    <row r="3" spans="1:12" s="17" customFormat="1" ht="15.75" x14ac:dyDescent="0.25">
      <c r="A3" s="287" t="s">
        <v>115</v>
      </c>
      <c r="B3" s="287"/>
      <c r="C3" s="287"/>
      <c r="D3" s="287"/>
      <c r="E3" s="287"/>
      <c r="F3" s="287"/>
      <c r="G3" s="287"/>
      <c r="H3" s="287"/>
      <c r="I3" s="287"/>
      <c r="J3" s="287"/>
    </row>
    <row r="4" spans="1:12" s="17" customFormat="1" ht="15.75" x14ac:dyDescent="0.25">
      <c r="B4" s="18"/>
      <c r="C4" s="8"/>
      <c r="D4" s="9"/>
      <c r="E4" s="14"/>
      <c r="F4" s="14"/>
      <c r="G4" s="14"/>
      <c r="H4" s="10"/>
      <c r="I4" s="10"/>
      <c r="J4" s="10"/>
    </row>
    <row r="5" spans="1:12" s="17" customFormat="1" ht="15.75" x14ac:dyDescent="0.25">
      <c r="B5" s="18"/>
      <c r="C5" s="264"/>
      <c r="D5" s="288" t="s">
        <v>118</v>
      </c>
      <c r="E5" s="288"/>
      <c r="F5" s="288"/>
      <c r="G5" s="264"/>
      <c r="H5" s="264"/>
      <c r="I5" s="10"/>
      <c r="J5" s="262"/>
    </row>
    <row r="6" spans="1:12" ht="14.45" customHeight="1" x14ac:dyDescent="0.2">
      <c r="A6" s="17"/>
      <c r="B6" s="10"/>
      <c r="C6" s="10"/>
      <c r="D6" s="263"/>
      <c r="E6" s="263"/>
      <c r="F6" s="183"/>
      <c r="G6" s="10"/>
      <c r="H6" s="10"/>
      <c r="I6" s="10"/>
      <c r="J6" s="10"/>
      <c r="K6" s="17"/>
      <c r="L6" s="17"/>
    </row>
    <row r="7" spans="1:12" ht="15.95" customHeight="1" thickBot="1" x14ac:dyDescent="0.3">
      <c r="J7" s="21"/>
    </row>
    <row r="8" spans="1:12" ht="12.95" customHeight="1" x14ac:dyDescent="0.2">
      <c r="A8" s="295" t="s">
        <v>54</v>
      </c>
      <c r="B8" s="296"/>
      <c r="C8" s="290" t="s">
        <v>57</v>
      </c>
      <c r="D8" s="292" t="s">
        <v>20</v>
      </c>
      <c r="E8" s="292" t="s">
        <v>61</v>
      </c>
      <c r="F8" s="297" t="s">
        <v>58</v>
      </c>
      <c r="G8" s="298"/>
      <c r="H8" s="298"/>
      <c r="I8" s="290"/>
      <c r="J8" s="297" t="s">
        <v>62</v>
      </c>
      <c r="K8" s="301" t="s">
        <v>63</v>
      </c>
    </row>
    <row r="9" spans="1:12" ht="123.6" customHeight="1" x14ac:dyDescent="0.2">
      <c r="A9" s="22" t="s">
        <v>55</v>
      </c>
      <c r="B9" s="23" t="s">
        <v>56</v>
      </c>
      <c r="C9" s="291"/>
      <c r="D9" s="293"/>
      <c r="E9" s="293"/>
      <c r="F9" s="24" t="s">
        <v>59</v>
      </c>
      <c r="G9" s="134" t="s">
        <v>26</v>
      </c>
      <c r="H9" s="134" t="s">
        <v>60</v>
      </c>
      <c r="I9" s="134" t="s">
        <v>28</v>
      </c>
      <c r="J9" s="305"/>
      <c r="K9" s="302"/>
    </row>
    <row r="10" spans="1:12" ht="12.6" customHeight="1" x14ac:dyDescent="0.2">
      <c r="A10" s="25">
        <v>1</v>
      </c>
      <c r="B10" s="26">
        <v>2</v>
      </c>
      <c r="C10" s="26">
        <v>3</v>
      </c>
      <c r="D10" s="26">
        <v>4</v>
      </c>
      <c r="E10" s="26">
        <v>5</v>
      </c>
      <c r="F10" s="27">
        <v>6</v>
      </c>
      <c r="G10" s="26">
        <v>7</v>
      </c>
      <c r="H10" s="26">
        <v>8</v>
      </c>
      <c r="I10" s="26">
        <v>9</v>
      </c>
      <c r="J10" s="26">
        <v>10</v>
      </c>
      <c r="K10" s="28">
        <v>11</v>
      </c>
    </row>
    <row r="11" spans="1:12" x14ac:dyDescent="0.2">
      <c r="A11" s="29"/>
      <c r="B11" s="30"/>
      <c r="C11" s="31" t="s">
        <v>90</v>
      </c>
      <c r="D11" s="155"/>
      <c r="E11" s="155"/>
      <c r="F11" s="155"/>
      <c r="G11" s="155"/>
      <c r="H11" s="156">
        <f>ROUND((E11+G11+F11)/29.3/12*42,2)</f>
        <v>0</v>
      </c>
      <c r="I11" s="155"/>
      <c r="J11" s="156">
        <f t="shared" ref="J11:J54" si="0">ROUND(SUM(E11:I11),2)</f>
        <v>0</v>
      </c>
      <c r="K11" s="157"/>
    </row>
    <row r="12" spans="1:12" x14ac:dyDescent="0.2">
      <c r="A12" s="29"/>
      <c r="B12" s="30"/>
      <c r="C12" s="31" t="s">
        <v>10</v>
      </c>
      <c r="D12" s="155"/>
      <c r="E12" s="155"/>
      <c r="F12" s="155"/>
      <c r="G12" s="155"/>
      <c r="H12" s="155"/>
      <c r="I12" s="155"/>
      <c r="J12" s="156">
        <f t="shared" si="0"/>
        <v>0</v>
      </c>
      <c r="K12" s="157"/>
    </row>
    <row r="13" spans="1:12" x14ac:dyDescent="0.2">
      <c r="A13" s="29"/>
      <c r="B13" s="30"/>
      <c r="C13" s="31" t="s">
        <v>8</v>
      </c>
      <c r="D13" s="155"/>
      <c r="E13" s="155"/>
      <c r="F13" s="155"/>
      <c r="G13" s="155"/>
      <c r="H13" s="156">
        <f>ROUND((E13+G13+F13)/29.3/12*42,2)</f>
        <v>0</v>
      </c>
      <c r="I13" s="155"/>
      <c r="J13" s="156">
        <f t="shared" si="0"/>
        <v>0</v>
      </c>
      <c r="K13" s="157"/>
    </row>
    <row r="14" spans="1:12" ht="16.5" customHeight="1" x14ac:dyDescent="0.2">
      <c r="A14" s="29"/>
      <c r="B14" s="30"/>
      <c r="C14" s="140" t="s">
        <v>97</v>
      </c>
      <c r="D14" s="155"/>
      <c r="E14" s="155"/>
      <c r="F14" s="155"/>
      <c r="G14" s="155"/>
      <c r="H14" s="156">
        <f>ROUND((E14+G14+F14)/29.3/12*56,2)</f>
        <v>0</v>
      </c>
      <c r="I14" s="155"/>
      <c r="J14" s="156">
        <f t="shared" si="0"/>
        <v>0</v>
      </c>
      <c r="K14" s="157"/>
    </row>
    <row r="15" spans="1:12" x14ac:dyDescent="0.2">
      <c r="A15" s="29"/>
      <c r="B15" s="30"/>
      <c r="C15" s="31" t="s">
        <v>11</v>
      </c>
      <c r="D15" s="155"/>
      <c r="E15" s="155"/>
      <c r="F15" s="155"/>
      <c r="G15" s="155"/>
      <c r="H15" s="155"/>
      <c r="I15" s="155"/>
      <c r="J15" s="156">
        <f t="shared" si="0"/>
        <v>0</v>
      </c>
      <c r="K15" s="157"/>
    </row>
    <row r="16" spans="1:12" x14ac:dyDescent="0.2">
      <c r="A16" s="29"/>
      <c r="B16" s="30"/>
      <c r="C16" s="31" t="s">
        <v>12</v>
      </c>
      <c r="D16" s="155"/>
      <c r="E16" s="155"/>
      <c r="F16" s="155"/>
      <c r="G16" s="155"/>
      <c r="H16" s="155"/>
      <c r="I16" s="155"/>
      <c r="J16" s="156">
        <f t="shared" si="0"/>
        <v>0</v>
      </c>
      <c r="K16" s="157"/>
    </row>
    <row r="17" spans="1:11" x14ac:dyDescent="0.2">
      <c r="A17" s="29"/>
      <c r="B17" s="30"/>
      <c r="C17" s="31" t="s">
        <v>103</v>
      </c>
      <c r="D17" s="155"/>
      <c r="E17" s="155"/>
      <c r="F17" s="155"/>
      <c r="G17" s="155"/>
      <c r="H17" s="155"/>
      <c r="I17" s="155"/>
      <c r="J17" s="156">
        <f t="shared" si="0"/>
        <v>0</v>
      </c>
      <c r="K17" s="157"/>
    </row>
    <row r="18" spans="1:11" x14ac:dyDescent="0.2">
      <c r="A18" s="29"/>
      <c r="B18" s="30"/>
      <c r="C18" s="33" t="s">
        <v>5</v>
      </c>
      <c r="D18" s="155"/>
      <c r="E18" s="155"/>
      <c r="F18" s="155"/>
      <c r="G18" s="155"/>
      <c r="H18" s="155"/>
      <c r="I18" s="155"/>
      <c r="J18" s="156">
        <f t="shared" si="0"/>
        <v>0</v>
      </c>
      <c r="K18" s="157"/>
    </row>
    <row r="19" spans="1:11" x14ac:dyDescent="0.2">
      <c r="A19" s="29"/>
      <c r="B19" s="30"/>
      <c r="C19" s="32" t="s">
        <v>13</v>
      </c>
      <c r="D19" s="158"/>
      <c r="E19" s="158"/>
      <c r="F19" s="158"/>
      <c r="G19" s="158"/>
      <c r="H19" s="158"/>
      <c r="I19" s="158"/>
      <c r="J19" s="156">
        <f t="shared" si="0"/>
        <v>0</v>
      </c>
      <c r="K19" s="157"/>
    </row>
    <row r="20" spans="1:11" x14ac:dyDescent="0.2">
      <c r="A20" s="29"/>
      <c r="B20" s="30"/>
      <c r="C20" s="32" t="s">
        <v>14</v>
      </c>
      <c r="D20" s="158"/>
      <c r="E20" s="158"/>
      <c r="F20" s="158">
        <f>ROUND(E20*0.1,2)</f>
        <v>0</v>
      </c>
      <c r="G20" s="158"/>
      <c r="H20" s="156">
        <f>ROUND((E20+G20+F20)/29.3/12*28,2)</f>
        <v>0</v>
      </c>
      <c r="I20" s="158"/>
      <c r="J20" s="156">
        <f t="shared" si="0"/>
        <v>0</v>
      </c>
      <c r="K20" s="157"/>
    </row>
    <row r="21" spans="1:11" x14ac:dyDescent="0.2">
      <c r="A21" s="29"/>
      <c r="B21" s="30"/>
      <c r="C21" s="378" t="s">
        <v>117</v>
      </c>
      <c r="D21" s="158"/>
      <c r="E21" s="158"/>
      <c r="F21" s="158"/>
      <c r="G21" s="158"/>
      <c r="H21" s="156"/>
      <c r="I21" s="158"/>
      <c r="J21" s="156">
        <f t="shared" si="0"/>
        <v>0</v>
      </c>
      <c r="K21" s="157"/>
    </row>
    <row r="22" spans="1:11" ht="38.25" x14ac:dyDescent="0.2">
      <c r="A22" s="29"/>
      <c r="B22" s="30"/>
      <c r="C22" s="377" t="s">
        <v>116</v>
      </c>
      <c r="D22" s="158"/>
      <c r="E22" s="158"/>
      <c r="F22" s="158"/>
      <c r="G22" s="158"/>
      <c r="H22" s="156"/>
      <c r="I22" s="158"/>
      <c r="J22" s="156">
        <f t="shared" si="0"/>
        <v>0</v>
      </c>
      <c r="K22" s="157"/>
    </row>
    <row r="23" spans="1:11" x14ac:dyDescent="0.2">
      <c r="A23" s="29"/>
      <c r="B23" s="30"/>
      <c r="C23" s="32" t="s">
        <v>22</v>
      </c>
      <c r="D23" s="158"/>
      <c r="E23" s="158"/>
      <c r="F23" s="158">
        <f>ROUND(E23*0.1,2)</f>
        <v>0</v>
      </c>
      <c r="G23" s="158"/>
      <c r="H23" s="156">
        <f>ROUND((E23+G23+F23)/29.3/12*28,2)</f>
        <v>0</v>
      </c>
      <c r="I23" s="159"/>
      <c r="J23" s="156">
        <f t="shared" si="0"/>
        <v>0</v>
      </c>
      <c r="K23" s="157"/>
    </row>
    <row r="24" spans="1:11" x14ac:dyDescent="0.2">
      <c r="A24" s="29"/>
      <c r="B24" s="30"/>
      <c r="C24" s="32" t="s">
        <v>99</v>
      </c>
      <c r="D24" s="158"/>
      <c r="E24" s="158"/>
      <c r="F24" s="158"/>
      <c r="G24" s="158"/>
      <c r="H24" s="158"/>
      <c r="I24" s="158"/>
      <c r="J24" s="156">
        <f t="shared" si="0"/>
        <v>0</v>
      </c>
      <c r="K24" s="157"/>
    </row>
    <row r="25" spans="1:11" x14ac:dyDescent="0.2">
      <c r="A25" s="29"/>
      <c r="B25" s="30"/>
      <c r="C25" s="32" t="s">
        <v>98</v>
      </c>
      <c r="D25" s="158"/>
      <c r="E25" s="158"/>
      <c r="F25" s="158"/>
      <c r="G25" s="158"/>
      <c r="H25" s="158"/>
      <c r="I25" s="158"/>
      <c r="J25" s="156">
        <f t="shared" si="0"/>
        <v>0</v>
      </c>
      <c r="K25" s="157"/>
    </row>
    <row r="26" spans="1:11" x14ac:dyDescent="0.2">
      <c r="A26" s="29"/>
      <c r="B26" s="30"/>
      <c r="C26" s="34" t="s">
        <v>96</v>
      </c>
      <c r="D26" s="158"/>
      <c r="E26" s="158"/>
      <c r="F26" s="158"/>
      <c r="G26" s="158"/>
      <c r="H26" s="158"/>
      <c r="I26" s="158"/>
      <c r="J26" s="156">
        <f t="shared" si="0"/>
        <v>0</v>
      </c>
      <c r="K26" s="157"/>
    </row>
    <row r="27" spans="1:11" x14ac:dyDescent="0.2">
      <c r="A27" s="29"/>
      <c r="B27" s="30"/>
      <c r="C27" s="34" t="s">
        <v>23</v>
      </c>
      <c r="D27" s="158"/>
      <c r="E27" s="158"/>
      <c r="F27" s="158"/>
      <c r="G27" s="158"/>
      <c r="H27" s="158"/>
      <c r="I27" s="158"/>
      <c r="J27" s="156">
        <f t="shared" si="0"/>
        <v>0</v>
      </c>
      <c r="K27" s="157"/>
    </row>
    <row r="28" spans="1:11" x14ac:dyDescent="0.2">
      <c r="A28" s="29"/>
      <c r="B28" s="30"/>
      <c r="C28" s="34" t="s">
        <v>46</v>
      </c>
      <c r="D28" s="158"/>
      <c r="E28" s="158"/>
      <c r="F28" s="158"/>
      <c r="G28" s="158"/>
      <c r="H28" s="158"/>
      <c r="I28" s="158"/>
      <c r="J28" s="156">
        <f t="shared" si="0"/>
        <v>0</v>
      </c>
      <c r="K28" s="157"/>
    </row>
    <row r="29" spans="1:11" x14ac:dyDescent="0.2">
      <c r="A29" s="29"/>
      <c r="B29" s="30"/>
      <c r="C29" s="143" t="s">
        <v>100</v>
      </c>
      <c r="D29" s="158"/>
      <c r="E29" s="158"/>
      <c r="F29" s="158"/>
      <c r="G29" s="158"/>
      <c r="H29" s="158"/>
      <c r="I29" s="158"/>
      <c r="J29" s="156">
        <f t="shared" si="0"/>
        <v>0</v>
      </c>
      <c r="K29" s="157"/>
    </row>
    <row r="30" spans="1:11" x14ac:dyDescent="0.2">
      <c r="A30" s="29"/>
      <c r="B30" s="30"/>
      <c r="C30" s="32" t="s">
        <v>15</v>
      </c>
      <c r="D30" s="158"/>
      <c r="E30" s="158"/>
      <c r="F30" s="158">
        <f t="shared" ref="F30:F31" si="1">ROUND(E30*0.1,2)</f>
        <v>0</v>
      </c>
      <c r="G30" s="158"/>
      <c r="H30" s="156">
        <f t="shared" ref="H30:H31" si="2">ROUND((E30+G30+F30)/29.3/12*28,2)</f>
        <v>0</v>
      </c>
      <c r="I30" s="158"/>
      <c r="J30" s="156">
        <f t="shared" si="0"/>
        <v>0</v>
      </c>
      <c r="K30" s="157"/>
    </row>
    <row r="31" spans="1:11" x14ac:dyDescent="0.2">
      <c r="A31" s="29"/>
      <c r="B31" s="30"/>
      <c r="C31" s="32" t="s">
        <v>16</v>
      </c>
      <c r="D31" s="158"/>
      <c r="E31" s="158"/>
      <c r="F31" s="158">
        <f t="shared" si="1"/>
        <v>0</v>
      </c>
      <c r="G31" s="158"/>
      <c r="H31" s="156">
        <f t="shared" si="2"/>
        <v>0</v>
      </c>
      <c r="I31" s="158"/>
      <c r="J31" s="156">
        <f t="shared" si="0"/>
        <v>0</v>
      </c>
      <c r="K31" s="157"/>
    </row>
    <row r="32" spans="1:11" s="153" customFormat="1" ht="25.5" x14ac:dyDescent="0.25">
      <c r="A32" s="150"/>
      <c r="B32" s="151"/>
      <c r="C32" s="152" t="s">
        <v>95</v>
      </c>
      <c r="D32" s="158"/>
      <c r="E32" s="158"/>
      <c r="F32" s="158"/>
      <c r="G32" s="158"/>
      <c r="H32" s="158"/>
      <c r="I32" s="158"/>
      <c r="J32" s="160">
        <f t="shared" si="0"/>
        <v>0</v>
      </c>
      <c r="K32" s="161"/>
    </row>
    <row r="33" spans="1:11" x14ac:dyDescent="0.2">
      <c r="A33" s="29"/>
      <c r="B33" s="30"/>
      <c r="C33" s="32" t="s">
        <v>2</v>
      </c>
      <c r="D33" s="158"/>
      <c r="E33" s="158"/>
      <c r="F33" s="158">
        <f t="shared" ref="F33:F34" si="3">ROUND(E33*0.1,2)</f>
        <v>0</v>
      </c>
      <c r="G33" s="158"/>
      <c r="H33" s="158"/>
      <c r="I33" s="158"/>
      <c r="J33" s="156">
        <f t="shared" si="0"/>
        <v>0</v>
      </c>
      <c r="K33" s="157"/>
    </row>
    <row r="34" spans="1:11" x14ac:dyDescent="0.2">
      <c r="A34" s="29"/>
      <c r="B34" s="30"/>
      <c r="C34" s="32" t="s">
        <v>7</v>
      </c>
      <c r="D34" s="158"/>
      <c r="E34" s="158"/>
      <c r="F34" s="158">
        <f t="shared" si="3"/>
        <v>0</v>
      </c>
      <c r="G34" s="158"/>
      <c r="H34" s="158"/>
      <c r="I34" s="158"/>
      <c r="J34" s="156">
        <f t="shared" si="0"/>
        <v>0</v>
      </c>
      <c r="K34" s="157"/>
    </row>
    <row r="35" spans="1:11" x14ac:dyDescent="0.2">
      <c r="A35" s="29"/>
      <c r="B35" s="30"/>
      <c r="C35" s="32" t="s">
        <v>24</v>
      </c>
      <c r="D35" s="158"/>
      <c r="E35" s="158"/>
      <c r="F35" s="158"/>
      <c r="G35" s="158"/>
      <c r="H35" s="158"/>
      <c r="I35" s="158"/>
      <c r="J35" s="156">
        <f t="shared" si="0"/>
        <v>0</v>
      </c>
      <c r="K35" s="157"/>
    </row>
    <row r="36" spans="1:11" x14ac:dyDescent="0.2">
      <c r="A36" s="29"/>
      <c r="B36" s="30"/>
      <c r="C36" s="32" t="s">
        <v>102</v>
      </c>
      <c r="D36" s="158"/>
      <c r="E36" s="158"/>
      <c r="F36" s="158">
        <f>ROUND(E36*0.1,2)</f>
        <v>0</v>
      </c>
      <c r="G36" s="158"/>
      <c r="H36" s="158"/>
      <c r="I36" s="158"/>
      <c r="J36" s="156">
        <f t="shared" si="0"/>
        <v>0</v>
      </c>
      <c r="K36" s="157"/>
    </row>
    <row r="37" spans="1:11" x14ac:dyDescent="0.2">
      <c r="A37" s="29"/>
      <c r="B37" s="30"/>
      <c r="C37" s="32" t="s">
        <v>101</v>
      </c>
      <c r="D37" s="158"/>
      <c r="E37" s="158"/>
      <c r="F37" s="158"/>
      <c r="G37" s="158"/>
      <c r="H37" s="158"/>
      <c r="I37" s="158"/>
      <c r="J37" s="156">
        <f t="shared" si="0"/>
        <v>0</v>
      </c>
      <c r="K37" s="157"/>
    </row>
    <row r="38" spans="1:11" x14ac:dyDescent="0.2">
      <c r="A38" s="29"/>
      <c r="B38" s="30"/>
      <c r="C38" s="32" t="s">
        <v>21</v>
      </c>
      <c r="D38" s="155"/>
      <c r="E38" s="155"/>
      <c r="F38" s="155"/>
      <c r="G38" s="155"/>
      <c r="H38" s="155"/>
      <c r="I38" s="155"/>
      <c r="J38" s="156">
        <f t="shared" si="0"/>
        <v>0</v>
      </c>
      <c r="K38" s="157"/>
    </row>
    <row r="39" spans="1:11" x14ac:dyDescent="0.2">
      <c r="A39" s="29"/>
      <c r="B39" s="30"/>
      <c r="C39" s="32" t="s">
        <v>17</v>
      </c>
      <c r="D39" s="155"/>
      <c r="E39" s="155"/>
      <c r="F39" s="158">
        <f>ROUND(E39*0.1,2)</f>
        <v>0</v>
      </c>
      <c r="G39" s="162"/>
      <c r="H39" s="156">
        <f>ROUND((E39+G39+F39)/29.3/12*28,2)</f>
        <v>0</v>
      </c>
      <c r="I39" s="155"/>
      <c r="J39" s="156">
        <f t="shared" si="0"/>
        <v>0</v>
      </c>
      <c r="K39" s="157"/>
    </row>
    <row r="40" spans="1:11" x14ac:dyDescent="0.2">
      <c r="A40" s="29"/>
      <c r="B40" s="30"/>
      <c r="C40" s="32" t="s">
        <v>25</v>
      </c>
      <c r="D40" s="155"/>
      <c r="E40" s="155"/>
      <c r="F40" s="155"/>
      <c r="G40" s="162"/>
      <c r="H40" s="162"/>
      <c r="I40" s="155"/>
      <c r="J40" s="156">
        <f t="shared" si="0"/>
        <v>0</v>
      </c>
      <c r="K40" s="157"/>
    </row>
    <row r="41" spans="1:11" x14ac:dyDescent="0.2">
      <c r="A41" s="29"/>
      <c r="B41" s="30"/>
      <c r="C41" s="32" t="s">
        <v>18</v>
      </c>
      <c r="D41" s="155"/>
      <c r="E41" s="155"/>
      <c r="F41" s="155"/>
      <c r="G41" s="162"/>
      <c r="H41" s="162"/>
      <c r="I41" s="155"/>
      <c r="J41" s="156">
        <f t="shared" si="0"/>
        <v>0</v>
      </c>
      <c r="K41" s="157"/>
    </row>
    <row r="42" spans="1:11" x14ac:dyDescent="0.2">
      <c r="A42" s="29"/>
      <c r="B42" s="30"/>
      <c r="C42" s="32" t="s">
        <v>19</v>
      </c>
      <c r="D42" s="155"/>
      <c r="E42" s="155"/>
      <c r="F42" s="155"/>
      <c r="G42" s="162"/>
      <c r="H42" s="162"/>
      <c r="I42" s="155"/>
      <c r="J42" s="156">
        <f t="shared" si="0"/>
        <v>0</v>
      </c>
      <c r="K42" s="157"/>
    </row>
    <row r="43" spans="1:11" ht="13.5" customHeight="1" x14ac:dyDescent="0.2">
      <c r="A43" s="29"/>
      <c r="B43" s="30"/>
      <c r="C43" s="35" t="s">
        <v>31</v>
      </c>
      <c r="D43" s="155"/>
      <c r="E43" s="155"/>
      <c r="F43" s="158">
        <f>ROUND(E43*0.1,2)</f>
        <v>0</v>
      </c>
      <c r="G43" s="162"/>
      <c r="H43" s="156">
        <f t="shared" ref="H43:H49" si="4">ROUND((E43+G43+F43)/29.3/12*28,2)</f>
        <v>0</v>
      </c>
      <c r="I43" s="155"/>
      <c r="J43" s="156">
        <f t="shared" si="0"/>
        <v>0</v>
      </c>
      <c r="K43" s="157"/>
    </row>
    <row r="44" spans="1:11" ht="13.5" customHeight="1" x14ac:dyDescent="0.2">
      <c r="A44" s="29"/>
      <c r="B44" s="30"/>
      <c r="C44" s="35" t="s">
        <v>77</v>
      </c>
      <c r="D44" s="155"/>
      <c r="E44" s="155"/>
      <c r="F44" s="155"/>
      <c r="G44" s="162"/>
      <c r="H44" s="156">
        <f t="shared" si="4"/>
        <v>0</v>
      </c>
      <c r="I44" s="155"/>
      <c r="J44" s="156">
        <f t="shared" si="0"/>
        <v>0</v>
      </c>
      <c r="K44" s="157"/>
    </row>
    <row r="45" spans="1:11" s="153" customFormat="1" ht="29.25" customHeight="1" x14ac:dyDescent="0.25">
      <c r="A45" s="150"/>
      <c r="B45" s="151"/>
      <c r="C45" s="154" t="s">
        <v>104</v>
      </c>
      <c r="D45" s="158"/>
      <c r="E45" s="158"/>
      <c r="F45" s="158"/>
      <c r="G45" s="163"/>
      <c r="H45" s="160">
        <f t="shared" si="4"/>
        <v>0</v>
      </c>
      <c r="I45" s="158"/>
      <c r="J45" s="160">
        <f t="shared" si="0"/>
        <v>0</v>
      </c>
      <c r="K45" s="161"/>
    </row>
    <row r="46" spans="1:11" ht="15" customHeight="1" x14ac:dyDescent="0.2">
      <c r="A46" s="29"/>
      <c r="B46" s="30"/>
      <c r="C46" s="35" t="s">
        <v>75</v>
      </c>
      <c r="D46" s="155"/>
      <c r="E46" s="155"/>
      <c r="F46" s="155"/>
      <c r="G46" s="162"/>
      <c r="H46" s="156">
        <f t="shared" si="4"/>
        <v>0</v>
      </c>
      <c r="I46" s="155"/>
      <c r="J46" s="156">
        <f t="shared" si="0"/>
        <v>0</v>
      </c>
      <c r="K46" s="157"/>
    </row>
    <row r="47" spans="1:11" ht="15" customHeight="1" x14ac:dyDescent="0.2">
      <c r="A47" s="29"/>
      <c r="B47" s="30"/>
      <c r="C47" s="35" t="s">
        <v>76</v>
      </c>
      <c r="D47" s="155"/>
      <c r="E47" s="155"/>
      <c r="F47" s="155"/>
      <c r="G47" s="162"/>
      <c r="H47" s="156">
        <f t="shared" si="4"/>
        <v>0</v>
      </c>
      <c r="I47" s="155"/>
      <c r="J47" s="156">
        <f t="shared" si="0"/>
        <v>0</v>
      </c>
      <c r="K47" s="157"/>
    </row>
    <row r="48" spans="1:11" ht="15" customHeight="1" x14ac:dyDescent="0.2">
      <c r="A48" s="29"/>
      <c r="B48" s="30"/>
      <c r="C48" s="35" t="s">
        <v>78</v>
      </c>
      <c r="D48" s="155"/>
      <c r="E48" s="155"/>
      <c r="F48" s="155"/>
      <c r="G48" s="162"/>
      <c r="H48" s="156">
        <f t="shared" si="4"/>
        <v>0</v>
      </c>
      <c r="I48" s="155"/>
      <c r="J48" s="156">
        <f t="shared" si="0"/>
        <v>0</v>
      </c>
      <c r="K48" s="157"/>
    </row>
    <row r="49" spans="1:11" x14ac:dyDescent="0.2">
      <c r="A49" s="29"/>
      <c r="B49" s="30"/>
      <c r="C49" s="32" t="s">
        <v>4</v>
      </c>
      <c r="D49" s="155"/>
      <c r="E49" s="155"/>
      <c r="F49" s="158">
        <f>ROUND(E49*0.1,2)</f>
        <v>0</v>
      </c>
      <c r="G49" s="162"/>
      <c r="H49" s="156">
        <f t="shared" si="4"/>
        <v>0</v>
      </c>
      <c r="I49" s="155"/>
      <c r="J49" s="156">
        <f t="shared" si="0"/>
        <v>0</v>
      </c>
      <c r="K49" s="157"/>
    </row>
    <row r="50" spans="1:11" x14ac:dyDescent="0.2">
      <c r="A50" s="29"/>
      <c r="B50" s="30"/>
      <c r="C50" s="32" t="s">
        <v>3</v>
      </c>
      <c r="D50" s="155"/>
      <c r="E50" s="155"/>
      <c r="F50" s="156"/>
      <c r="G50" s="156" t="e">
        <f>ROUND(E50/D50/164.25*(0.35*243.33+14*24/12),2)</f>
        <v>#DIV/0!</v>
      </c>
      <c r="H50" s="156" t="e">
        <f>ROUND((E50+G50+F50)/29.3/12*28,2)</f>
        <v>#DIV/0!</v>
      </c>
      <c r="I50" s="155"/>
      <c r="J50" s="156" t="e">
        <f t="shared" si="0"/>
        <v>#DIV/0!</v>
      </c>
      <c r="K50" s="157"/>
    </row>
    <row r="51" spans="1:11" x14ac:dyDescent="0.2">
      <c r="A51" s="29"/>
      <c r="B51" s="30"/>
      <c r="C51" s="32" t="s">
        <v>6</v>
      </c>
      <c r="D51" s="155"/>
      <c r="E51" s="155"/>
      <c r="F51" s="155"/>
      <c r="G51" s="155"/>
      <c r="H51" s="155"/>
      <c r="I51" s="155"/>
      <c r="J51" s="156">
        <f t="shared" si="0"/>
        <v>0</v>
      </c>
      <c r="K51" s="157"/>
    </row>
    <row r="52" spans="1:11" x14ac:dyDescent="0.2">
      <c r="A52" s="29"/>
      <c r="B52" s="30"/>
      <c r="C52" s="32" t="s">
        <v>45</v>
      </c>
      <c r="D52" s="155"/>
      <c r="E52" s="155"/>
      <c r="F52" s="155"/>
      <c r="G52" s="155"/>
      <c r="H52" s="155"/>
      <c r="I52" s="155"/>
      <c r="J52" s="156">
        <f t="shared" si="0"/>
        <v>0</v>
      </c>
      <c r="K52" s="157"/>
    </row>
    <row r="53" spans="1:11" x14ac:dyDescent="0.2">
      <c r="A53" s="40"/>
      <c r="B53" s="30"/>
      <c r="C53" s="41" t="s">
        <v>105</v>
      </c>
      <c r="D53" s="164"/>
      <c r="E53" s="164"/>
      <c r="F53" s="164"/>
      <c r="G53" s="164"/>
      <c r="H53" s="164"/>
      <c r="I53" s="164"/>
      <c r="J53" s="156">
        <f t="shared" si="0"/>
        <v>0</v>
      </c>
      <c r="K53" s="165"/>
    </row>
    <row r="54" spans="1:11" ht="13.5" thickBot="1" x14ac:dyDescent="0.25">
      <c r="A54" s="40"/>
      <c r="B54" s="30"/>
      <c r="C54" s="41" t="s">
        <v>106</v>
      </c>
      <c r="D54" s="164"/>
      <c r="E54" s="164"/>
      <c r="F54" s="164"/>
      <c r="G54" s="164"/>
      <c r="H54" s="164"/>
      <c r="I54" s="164"/>
      <c r="J54" s="156">
        <f t="shared" si="0"/>
        <v>0</v>
      </c>
      <c r="K54" s="165"/>
    </row>
    <row r="55" spans="1:11" ht="13.5" customHeight="1" thickBot="1" x14ac:dyDescent="0.25">
      <c r="A55" s="42"/>
      <c r="B55" s="300" t="s">
        <v>9</v>
      </c>
      <c r="C55" s="300"/>
      <c r="D55" s="166">
        <f t="shared" ref="D55:J55" si="5">SUM(D11:D54)</f>
        <v>0</v>
      </c>
      <c r="E55" s="166">
        <f t="shared" si="5"/>
        <v>0</v>
      </c>
      <c r="F55" s="166">
        <f t="shared" si="5"/>
        <v>0</v>
      </c>
      <c r="G55" s="166" t="e">
        <f t="shared" si="5"/>
        <v>#DIV/0!</v>
      </c>
      <c r="H55" s="166" t="e">
        <f t="shared" si="5"/>
        <v>#DIV/0!</v>
      </c>
      <c r="I55" s="166">
        <f t="shared" si="5"/>
        <v>0</v>
      </c>
      <c r="J55" s="166" t="e">
        <f t="shared" si="5"/>
        <v>#DIV/0!</v>
      </c>
      <c r="K55" s="167"/>
    </row>
    <row r="56" spans="1:11" ht="15" customHeight="1" thickBot="1" x14ac:dyDescent="0.25">
      <c r="A56" s="44"/>
      <c r="B56" s="294" t="s">
        <v>64</v>
      </c>
      <c r="C56" s="294"/>
      <c r="D56" s="294"/>
      <c r="E56" s="294"/>
      <c r="F56" s="294"/>
      <c r="G56" s="294"/>
      <c r="H56" s="294"/>
      <c r="I56" s="294"/>
      <c r="J56" s="169" t="e">
        <f>ROUND(J55/80*20,2)</f>
        <v>#DIV/0!</v>
      </c>
      <c r="K56" s="46"/>
    </row>
    <row r="57" spans="1:11" ht="15" customHeight="1" thickBot="1" x14ac:dyDescent="0.25">
      <c r="A57" s="42"/>
      <c r="B57" s="299" t="s">
        <v>9</v>
      </c>
      <c r="C57" s="299"/>
      <c r="D57" s="299"/>
      <c r="E57" s="299"/>
      <c r="F57" s="299"/>
      <c r="G57" s="299"/>
      <c r="H57" s="299"/>
      <c r="I57" s="299"/>
      <c r="J57" s="170" t="e">
        <f>J55+J56</f>
        <v>#DIV/0!</v>
      </c>
      <c r="K57" s="43"/>
    </row>
    <row r="58" spans="1:11" ht="18" customHeight="1" thickBot="1" x14ac:dyDescent="0.25">
      <c r="A58" s="44"/>
      <c r="B58" s="294" t="s">
        <v>44</v>
      </c>
      <c r="C58" s="294"/>
      <c r="D58" s="294"/>
      <c r="E58" s="294"/>
      <c r="F58" s="294"/>
      <c r="G58" s="294"/>
      <c r="H58" s="294"/>
      <c r="I58" s="294"/>
      <c r="J58" s="45"/>
      <c r="K58" s="46"/>
    </row>
    <row r="59" spans="1:11" ht="15.6" customHeight="1" thickBot="1" x14ac:dyDescent="0.3">
      <c r="A59" s="42"/>
      <c r="B59" s="289" t="s">
        <v>30</v>
      </c>
      <c r="C59" s="289"/>
      <c r="D59" s="168">
        <f>D55</f>
        <v>0</v>
      </c>
      <c r="E59" s="168">
        <f>E55</f>
        <v>0</v>
      </c>
      <c r="F59" s="168">
        <f t="shared" ref="F59:I59" si="6">F55</f>
        <v>0</v>
      </c>
      <c r="G59" s="168" t="e">
        <f t="shared" si="6"/>
        <v>#DIV/0!</v>
      </c>
      <c r="H59" s="168" t="e">
        <f t="shared" si="6"/>
        <v>#DIV/0!</v>
      </c>
      <c r="I59" s="168">
        <f t="shared" si="6"/>
        <v>0</v>
      </c>
      <c r="J59" s="168" t="e">
        <f>J57+J58</f>
        <v>#DIV/0!</v>
      </c>
      <c r="K59" s="43"/>
    </row>
    <row r="62" spans="1:11" x14ac:dyDescent="0.2">
      <c r="C62" s="17"/>
      <c r="D62" s="265"/>
      <c r="E62" s="17"/>
      <c r="F62" s="17"/>
      <c r="G62" s="17"/>
      <c r="H62" s="17"/>
      <c r="I62" s="17"/>
    </row>
    <row r="63" spans="1:11" x14ac:dyDescent="0.2">
      <c r="C63" s="17"/>
      <c r="D63" s="266"/>
      <c r="E63" s="50"/>
      <c r="F63" s="303"/>
      <c r="G63" s="303"/>
      <c r="H63" s="17"/>
      <c r="I63" s="17"/>
    </row>
    <row r="64" spans="1:11" x14ac:dyDescent="0.2">
      <c r="B64" s="36"/>
      <c r="C64" s="267"/>
      <c r="D64" s="268"/>
      <c r="E64" s="17"/>
      <c r="F64" s="17"/>
      <c r="G64" s="17"/>
      <c r="H64" s="17"/>
      <c r="I64" s="17"/>
      <c r="J64" s="38"/>
    </row>
    <row r="65" spans="2:9" x14ac:dyDescent="0.2">
      <c r="B65" s="36"/>
      <c r="C65" s="269"/>
      <c r="D65" s="304"/>
      <c r="E65" s="304"/>
      <c r="F65" s="306"/>
      <c r="G65" s="306"/>
      <c r="H65" s="17"/>
      <c r="I65" s="17"/>
    </row>
    <row r="66" spans="2:9" x14ac:dyDescent="0.2">
      <c r="B66" s="36"/>
      <c r="C66" s="270"/>
      <c r="D66" s="303"/>
      <c r="E66" s="303"/>
      <c r="F66" s="303"/>
      <c r="G66" s="303"/>
      <c r="H66" s="17"/>
      <c r="I66" s="17"/>
    </row>
    <row r="67" spans="2:9" x14ac:dyDescent="0.2">
      <c r="C67" s="17"/>
      <c r="D67" s="48"/>
      <c r="E67" s="17"/>
      <c r="F67" s="17"/>
      <c r="G67" s="17"/>
      <c r="H67" s="17"/>
      <c r="I67" s="17"/>
    </row>
    <row r="68" spans="2:9" x14ac:dyDescent="0.2">
      <c r="C68" s="271"/>
      <c r="D68" s="48"/>
      <c r="E68" s="49"/>
      <c r="F68" s="49"/>
      <c r="G68" s="17"/>
      <c r="H68" s="17"/>
      <c r="I68" s="17"/>
    </row>
    <row r="69" spans="2:9" x14ac:dyDescent="0.2">
      <c r="C69" s="272"/>
      <c r="D69" s="50"/>
      <c r="E69" s="50"/>
      <c r="F69" s="50"/>
      <c r="G69" s="17"/>
      <c r="H69" s="17"/>
      <c r="I69" s="17"/>
    </row>
    <row r="70" spans="2:9" x14ac:dyDescent="0.2">
      <c r="C70" s="17"/>
      <c r="D70" s="48"/>
      <c r="E70" s="17"/>
      <c r="F70" s="17"/>
      <c r="G70" s="17"/>
      <c r="H70" s="17"/>
      <c r="I70" s="17"/>
    </row>
  </sheetData>
  <mergeCells count="20">
    <mergeCell ref="K8:K9"/>
    <mergeCell ref="F63:G63"/>
    <mergeCell ref="D66:E66"/>
    <mergeCell ref="D65:E65"/>
    <mergeCell ref="J8:J9"/>
    <mergeCell ref="F65:G65"/>
    <mergeCell ref="F66:G66"/>
    <mergeCell ref="D57:I57"/>
    <mergeCell ref="A3:J3"/>
    <mergeCell ref="D5:F5"/>
    <mergeCell ref="B59:C59"/>
    <mergeCell ref="C8:C9"/>
    <mergeCell ref="D8:D9"/>
    <mergeCell ref="E8:E9"/>
    <mergeCell ref="B58:I58"/>
    <mergeCell ref="A8:B8"/>
    <mergeCell ref="F8:I8"/>
    <mergeCell ref="B57:C57"/>
    <mergeCell ref="B56:I56"/>
    <mergeCell ref="B55:C55"/>
  </mergeCells>
  <pageMargins left="0.31496062992125984" right="0.31496062992125984" top="0.35433070866141736" bottom="0.35433070866141736" header="0.31496062992125984" footer="0.31496062992125984"/>
  <pageSetup paperSize="9" scale="7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7"/>
  <sheetViews>
    <sheetView tabSelected="1" zoomScale="70" zoomScaleNormal="70" workbookViewId="0">
      <selection activeCell="X19" sqref="X19"/>
    </sheetView>
  </sheetViews>
  <sheetFormatPr defaultColWidth="9.42578125" defaultRowHeight="15" x14ac:dyDescent="0.25"/>
  <cols>
    <col min="1" max="1" width="5.5703125" style="53" customWidth="1"/>
    <col min="2" max="2" width="44.28515625" style="53" customWidth="1"/>
    <col min="3" max="3" width="12.42578125" style="54" customWidth="1"/>
    <col min="4" max="4" width="17.5703125" style="53" customWidth="1"/>
    <col min="5" max="5" width="12.42578125" style="53" customWidth="1"/>
    <col min="6" max="7" width="10.5703125" style="53" customWidth="1"/>
    <col min="8" max="8" width="11" style="53" customWidth="1"/>
    <col min="9" max="9" width="13.140625" style="53" customWidth="1"/>
    <col min="10" max="10" width="11" style="53" customWidth="1"/>
    <col min="11" max="11" width="12.42578125" style="53" customWidth="1"/>
    <col min="12" max="12" width="13.5703125" style="53" customWidth="1"/>
    <col min="13" max="13" width="3.7109375" style="53" customWidth="1"/>
    <col min="14" max="14" width="50.42578125" style="53" customWidth="1"/>
    <col min="15" max="15" width="8.7109375" style="53" customWidth="1"/>
    <col min="16" max="16" width="16.42578125" style="53" customWidth="1"/>
    <col min="17" max="17" width="12.42578125" style="53" customWidth="1"/>
    <col min="18" max="18" width="14.5703125" style="53" customWidth="1"/>
    <col min="19" max="19" width="16.42578125" style="53" customWidth="1"/>
    <col min="20" max="20" width="11.7109375" style="53" customWidth="1"/>
    <col min="21" max="21" width="20.28515625" style="53" customWidth="1"/>
    <col min="22" max="16384" width="9.42578125" style="53"/>
  </cols>
  <sheetData>
    <row r="1" spans="1:22" x14ac:dyDescent="0.25">
      <c r="A1" s="53" t="s">
        <v>72</v>
      </c>
      <c r="L1" s="55" t="s">
        <v>39</v>
      </c>
      <c r="N1" s="93"/>
      <c r="O1" s="93"/>
      <c r="P1" s="93"/>
      <c r="Q1" s="93"/>
      <c r="R1" s="93"/>
      <c r="S1" s="93"/>
      <c r="T1" s="93"/>
      <c r="U1" s="181"/>
      <c r="V1" s="55"/>
    </row>
    <row r="2" spans="1:22" ht="19.5" customHeight="1" x14ac:dyDescent="0.25">
      <c r="A2" s="53" t="s">
        <v>73</v>
      </c>
      <c r="N2" s="4"/>
      <c r="O2" s="5"/>
      <c r="P2" s="5"/>
      <c r="Q2" s="5"/>
      <c r="R2" s="16"/>
      <c r="S2" s="117" t="s">
        <v>94</v>
      </c>
      <c r="T2" s="16"/>
      <c r="U2" s="17"/>
    </row>
    <row r="3" spans="1:22" ht="33.950000000000003" customHeight="1" x14ac:dyDescent="0.25">
      <c r="B3" s="56"/>
      <c r="C3" s="54" t="s">
        <v>79</v>
      </c>
      <c r="G3" s="57"/>
      <c r="H3" s="57"/>
      <c r="I3" s="57"/>
      <c r="J3" s="57"/>
      <c r="K3" s="57"/>
      <c r="L3" s="57"/>
      <c r="N3" s="4"/>
      <c r="O3" s="5"/>
      <c r="P3" s="5"/>
      <c r="Q3" s="5"/>
      <c r="R3" s="17"/>
      <c r="S3" s="310" t="s">
        <v>47</v>
      </c>
      <c r="T3" s="310"/>
      <c r="U3" s="17"/>
      <c r="V3" s="57"/>
    </row>
    <row r="4" spans="1:22" ht="26.1" customHeight="1" x14ac:dyDescent="0.25">
      <c r="L4" s="55"/>
      <c r="N4" s="4"/>
      <c r="O4" s="5"/>
      <c r="P4" s="5"/>
      <c r="Q4" s="6"/>
      <c r="R4" s="8" t="s">
        <v>48</v>
      </c>
      <c r="S4" s="310" t="s">
        <v>49</v>
      </c>
      <c r="T4" s="310"/>
      <c r="U4" s="182"/>
      <c r="V4" s="55"/>
    </row>
    <row r="5" spans="1:22" ht="18" customHeight="1" x14ac:dyDescent="0.3">
      <c r="B5" s="58"/>
      <c r="C5" s="59" t="s">
        <v>40</v>
      </c>
      <c r="D5" s="59" t="s">
        <v>41</v>
      </c>
      <c r="E5" s="136" t="s">
        <v>42</v>
      </c>
      <c r="F5" s="60"/>
      <c r="G5" s="374" t="s">
        <v>119</v>
      </c>
      <c r="H5" s="374"/>
      <c r="I5" s="374"/>
      <c r="J5" s="374"/>
      <c r="K5" s="137"/>
      <c r="L5" s="137"/>
      <c r="N5" s="311" t="s">
        <v>111</v>
      </c>
      <c r="O5" s="311"/>
      <c r="P5" s="311"/>
      <c r="Q5" s="11"/>
      <c r="R5" s="8" t="s">
        <v>50</v>
      </c>
      <c r="S5" s="312"/>
      <c r="T5" s="312"/>
      <c r="U5" s="182"/>
      <c r="V5" s="137"/>
    </row>
    <row r="6" spans="1:22" ht="15" customHeight="1" x14ac:dyDescent="0.25">
      <c r="B6" s="61" t="s">
        <v>43</v>
      </c>
      <c r="C6" s="58"/>
      <c r="D6" s="59"/>
      <c r="E6" s="59"/>
      <c r="F6" s="60"/>
      <c r="G6" s="374"/>
      <c r="H6" s="374"/>
      <c r="I6" s="374"/>
      <c r="J6" s="374"/>
      <c r="K6" s="137"/>
      <c r="L6" s="137"/>
      <c r="N6" s="7"/>
      <c r="O6" s="7"/>
      <c r="P6" s="313"/>
      <c r="Q6" s="314"/>
      <c r="R6" s="183"/>
      <c r="S6" s="7"/>
      <c r="T6" s="7"/>
      <c r="U6" s="7"/>
      <c r="V6" s="137"/>
    </row>
    <row r="7" spans="1:22" ht="15" customHeight="1" x14ac:dyDescent="0.25">
      <c r="B7" s="61" t="s">
        <v>82</v>
      </c>
      <c r="C7" s="58"/>
      <c r="D7" s="59"/>
      <c r="E7" s="59"/>
      <c r="F7" s="60"/>
      <c r="G7" s="374"/>
      <c r="H7" s="374"/>
      <c r="I7" s="374"/>
      <c r="J7" s="374"/>
      <c r="K7" s="137"/>
      <c r="L7" s="137"/>
      <c r="N7" s="11"/>
      <c r="O7" s="11"/>
      <c r="P7" s="11"/>
      <c r="Q7" s="18"/>
      <c r="R7" s="18"/>
      <c r="S7" s="11"/>
      <c r="T7" s="11"/>
      <c r="U7" s="11"/>
      <c r="V7" s="137"/>
    </row>
    <row r="8" spans="1:22" ht="15" customHeight="1" x14ac:dyDescent="0.25">
      <c r="B8" s="61" t="s">
        <v>83</v>
      </c>
      <c r="C8" s="58"/>
      <c r="D8" s="59"/>
      <c r="E8" s="59"/>
      <c r="F8" s="60"/>
      <c r="G8" s="374"/>
      <c r="H8" s="374"/>
      <c r="I8" s="374"/>
      <c r="J8" s="374"/>
      <c r="K8" s="137"/>
      <c r="L8" s="137"/>
      <c r="N8" s="12"/>
      <c r="O8" s="7"/>
      <c r="P8" s="145" t="s">
        <v>51</v>
      </c>
      <c r="Q8" s="355" t="s">
        <v>52</v>
      </c>
      <c r="R8" s="356"/>
      <c r="T8" s="13"/>
      <c r="U8" s="13"/>
      <c r="V8" s="137"/>
    </row>
    <row r="9" spans="1:22" ht="15" customHeight="1" x14ac:dyDescent="0.25">
      <c r="B9" s="61" t="s">
        <v>84</v>
      </c>
      <c r="C9" s="58"/>
      <c r="D9" s="59"/>
      <c r="E9" s="59"/>
      <c r="F9" s="60"/>
      <c r="G9" s="374"/>
      <c r="H9" s="374"/>
      <c r="I9" s="374"/>
      <c r="J9" s="374"/>
      <c r="K9" s="137"/>
      <c r="L9" s="137"/>
      <c r="N9" s="357" t="s">
        <v>0</v>
      </c>
      <c r="O9" s="358"/>
      <c r="P9" s="146"/>
      <c r="Q9" s="359"/>
      <c r="R9" s="360"/>
      <c r="V9" s="137"/>
    </row>
    <row r="10" spans="1:22" ht="15" customHeight="1" x14ac:dyDescent="0.25">
      <c r="B10" s="61" t="s">
        <v>80</v>
      </c>
      <c r="C10" s="62"/>
      <c r="D10" s="62"/>
      <c r="E10" s="62"/>
      <c r="F10" s="63"/>
      <c r="G10" s="374"/>
      <c r="H10" s="374"/>
      <c r="I10" s="374"/>
      <c r="J10" s="374"/>
      <c r="K10" s="137"/>
      <c r="L10" s="137"/>
      <c r="N10" s="18"/>
      <c r="O10" s="8"/>
      <c r="P10" s="9"/>
      <c r="Q10" s="14"/>
      <c r="R10" s="14"/>
      <c r="S10" s="14"/>
      <c r="V10" s="137"/>
    </row>
    <row r="11" spans="1:22" ht="15" customHeight="1" x14ac:dyDescent="0.25">
      <c r="A11" s="60"/>
      <c r="B11" s="61" t="s">
        <v>85</v>
      </c>
      <c r="C11" s="62"/>
      <c r="D11" s="62"/>
      <c r="E11" s="62"/>
      <c r="F11" s="63"/>
      <c r="G11" s="374"/>
      <c r="H11" s="374"/>
      <c r="I11" s="374"/>
      <c r="J11" s="374"/>
      <c r="K11" s="137"/>
      <c r="L11" s="137"/>
      <c r="M11" s="60"/>
      <c r="N11" s="288" t="s">
        <v>120</v>
      </c>
      <c r="O11" s="288"/>
      <c r="P11" s="288"/>
      <c r="Q11" s="14"/>
      <c r="R11" s="361" t="s">
        <v>53</v>
      </c>
      <c r="S11" s="361"/>
      <c r="T11" s="361"/>
      <c r="U11" s="361"/>
      <c r="V11" s="137"/>
    </row>
    <row r="12" spans="1:22" ht="15" customHeight="1" x14ac:dyDescent="0.25">
      <c r="A12" s="60"/>
      <c r="B12" s="61" t="s">
        <v>86</v>
      </c>
      <c r="C12" s="62"/>
      <c r="D12" s="62"/>
      <c r="E12" s="64"/>
      <c r="F12" s="60"/>
      <c r="G12" s="374"/>
      <c r="H12" s="374"/>
      <c r="I12" s="374"/>
      <c r="J12" s="374"/>
      <c r="K12" s="137"/>
      <c r="L12" s="137"/>
      <c r="M12" s="60"/>
      <c r="N12" s="16"/>
      <c r="O12" s="19"/>
      <c r="P12" s="19"/>
      <c r="Q12" s="19"/>
      <c r="R12" s="361" t="s">
        <v>112</v>
      </c>
      <c r="S12" s="361"/>
      <c r="T12" s="361"/>
      <c r="U12" s="361"/>
      <c r="V12" s="137"/>
    </row>
    <row r="13" spans="1:22" ht="15" customHeight="1" x14ac:dyDescent="0.25">
      <c r="A13" s="60"/>
      <c r="B13" s="61" t="s">
        <v>87</v>
      </c>
      <c r="C13" s="62"/>
      <c r="D13" s="62"/>
      <c r="E13" s="64"/>
      <c r="F13" s="60"/>
      <c r="G13" s="374"/>
      <c r="H13" s="374"/>
      <c r="I13" s="374"/>
      <c r="J13" s="374"/>
      <c r="K13" s="137"/>
      <c r="L13" s="137"/>
      <c r="M13" s="60"/>
      <c r="N13" s="177"/>
      <c r="O13" s="178"/>
      <c r="P13" s="178"/>
      <c r="Q13" s="179"/>
      <c r="R13" s="184" t="s">
        <v>74</v>
      </c>
      <c r="S13" s="184"/>
      <c r="T13" s="185"/>
      <c r="U13" s="186">
        <f>O82</f>
        <v>0</v>
      </c>
      <c r="V13" s="137"/>
    </row>
    <row r="14" spans="1:22" ht="15" customHeight="1" x14ac:dyDescent="0.25">
      <c r="A14" s="60"/>
      <c r="B14" s="61" t="s">
        <v>81</v>
      </c>
      <c r="C14" s="62"/>
      <c r="D14" s="62"/>
      <c r="E14" s="64"/>
      <c r="F14" s="60"/>
      <c r="G14" s="374"/>
      <c r="H14" s="374"/>
      <c r="I14" s="374"/>
      <c r="J14" s="374"/>
      <c r="K14" s="65"/>
      <c r="L14" s="65"/>
      <c r="M14" s="60"/>
      <c r="N14" s="177"/>
      <c r="O14" s="178"/>
      <c r="P14" s="178"/>
      <c r="Q14" s="179"/>
      <c r="R14" s="60"/>
      <c r="S14" s="180"/>
      <c r="T14" s="180"/>
      <c r="U14" s="180"/>
      <c r="V14" s="65"/>
    </row>
    <row r="15" spans="1:22" ht="15" customHeight="1" x14ac:dyDescent="0.25">
      <c r="A15" s="60"/>
      <c r="B15" s="61" t="s">
        <v>88</v>
      </c>
      <c r="C15" s="62"/>
      <c r="D15" s="62"/>
      <c r="E15" s="64"/>
      <c r="F15" s="60"/>
      <c r="G15" s="374"/>
      <c r="H15" s="374"/>
      <c r="I15" s="374"/>
      <c r="J15" s="374"/>
      <c r="K15" s="65"/>
      <c r="L15" s="65"/>
      <c r="M15" s="60"/>
      <c r="N15" s="177"/>
      <c r="O15" s="178"/>
      <c r="P15" s="178"/>
      <c r="Q15" s="179"/>
      <c r="R15" s="60"/>
      <c r="S15" s="180"/>
      <c r="T15" s="180"/>
      <c r="U15" s="180"/>
      <c r="V15" s="65"/>
    </row>
    <row r="16" spans="1:22" ht="22.5" customHeight="1" x14ac:dyDescent="0.25">
      <c r="B16" s="58" t="s">
        <v>89</v>
      </c>
      <c r="C16" s="59">
        <f>SUM(C6:C14)</f>
        <v>0</v>
      </c>
      <c r="D16" s="59">
        <f t="shared" ref="D16" si="0">SUM(D6:D14)</f>
        <v>0</v>
      </c>
      <c r="E16" s="59">
        <f>E6+E7+E8+E9+E10+E11+E12+E13+E14</f>
        <v>0</v>
      </c>
      <c r="F16" s="63"/>
      <c r="G16" s="374"/>
      <c r="H16" s="374"/>
      <c r="I16" s="374"/>
      <c r="J16" s="374"/>
      <c r="K16" s="65"/>
      <c r="L16" s="65"/>
      <c r="N16" s="176"/>
      <c r="O16" s="60"/>
      <c r="P16" s="60"/>
      <c r="Q16" s="60"/>
      <c r="R16" s="63"/>
      <c r="S16" s="180"/>
      <c r="T16" s="180"/>
      <c r="U16" s="180"/>
      <c r="V16" s="65"/>
    </row>
    <row r="17" spans="1:22" ht="15.75" thickBot="1" x14ac:dyDescent="0.3">
      <c r="I17" s="123" t="s">
        <v>27</v>
      </c>
      <c r="J17" s="123"/>
      <c r="K17" s="123"/>
      <c r="O17" s="54"/>
      <c r="U17" s="123" t="s">
        <v>27</v>
      </c>
    </row>
    <row r="18" spans="1:22" ht="78" customHeight="1" thickBot="1" x14ac:dyDescent="0.3">
      <c r="A18" s="315" t="s">
        <v>1</v>
      </c>
      <c r="B18" s="351" t="s">
        <v>57</v>
      </c>
      <c r="C18" s="370" t="s">
        <v>20</v>
      </c>
      <c r="D18" s="370" t="s">
        <v>61</v>
      </c>
      <c r="E18" s="367" t="s">
        <v>58</v>
      </c>
      <c r="F18" s="368"/>
      <c r="G18" s="368"/>
      <c r="H18" s="351"/>
      <c r="I18" s="367" t="s">
        <v>62</v>
      </c>
      <c r="J18" s="365" t="s">
        <v>37</v>
      </c>
      <c r="K18" s="366"/>
      <c r="L18" s="66"/>
      <c r="M18" s="315" t="s">
        <v>1</v>
      </c>
      <c r="N18" s="351" t="s">
        <v>57</v>
      </c>
      <c r="O18" s="353" t="s">
        <v>20</v>
      </c>
      <c r="P18" s="353" t="s">
        <v>61</v>
      </c>
      <c r="Q18" s="317" t="s">
        <v>58</v>
      </c>
      <c r="R18" s="318"/>
      <c r="S18" s="318"/>
      <c r="T18" s="319"/>
      <c r="U18" s="317" t="s">
        <v>62</v>
      </c>
      <c r="V18" s="237"/>
    </row>
    <row r="19" spans="1:22" ht="145.5" customHeight="1" x14ac:dyDescent="0.25">
      <c r="A19" s="316"/>
      <c r="B19" s="352"/>
      <c r="C19" s="371"/>
      <c r="D19" s="371"/>
      <c r="E19" s="138" t="s">
        <v>91</v>
      </c>
      <c r="F19" s="139" t="s">
        <v>26</v>
      </c>
      <c r="G19" s="139" t="s">
        <v>60</v>
      </c>
      <c r="H19" s="139" t="s">
        <v>28</v>
      </c>
      <c r="I19" s="369"/>
      <c r="J19" s="67" t="s">
        <v>20</v>
      </c>
      <c r="K19" s="68" t="s">
        <v>65</v>
      </c>
      <c r="L19" s="363"/>
      <c r="M19" s="316"/>
      <c r="N19" s="352"/>
      <c r="O19" s="354"/>
      <c r="P19" s="354"/>
      <c r="Q19" s="238" t="s">
        <v>91</v>
      </c>
      <c r="R19" s="238" t="s">
        <v>26</v>
      </c>
      <c r="S19" s="238" t="s">
        <v>60</v>
      </c>
      <c r="T19" s="238" t="s">
        <v>28</v>
      </c>
      <c r="U19" s="320"/>
      <c r="V19" s="321"/>
    </row>
    <row r="20" spans="1:22" x14ac:dyDescent="0.25">
      <c r="A20" s="69"/>
      <c r="B20" s="70" t="s">
        <v>90</v>
      </c>
      <c r="C20" s="187">
        <f>'Нормативное ШР'!D11</f>
        <v>0</v>
      </c>
      <c r="D20" s="187">
        <f>'Нормативное ШР'!E11</f>
        <v>0</v>
      </c>
      <c r="E20" s="187">
        <f>'Нормативное ШР'!F11</f>
        <v>0</v>
      </c>
      <c r="F20" s="187">
        <f>'Нормативное ШР'!G11</f>
        <v>0</v>
      </c>
      <c r="G20" s="187">
        <f>'Нормативное ШР'!H11</f>
        <v>0</v>
      </c>
      <c r="H20" s="187">
        <f>'Нормативное ШР'!I11</f>
        <v>0</v>
      </c>
      <c r="I20" s="188">
        <f>SUM(D20:H20)</f>
        <v>0</v>
      </c>
      <c r="J20" s="232"/>
      <c r="K20" s="232" t="e">
        <f>ROUND(I20/C20*J20,2)</f>
        <v>#DIV/0!</v>
      </c>
      <c r="L20" s="364"/>
      <c r="M20" s="69"/>
      <c r="N20" s="70" t="s">
        <v>90</v>
      </c>
      <c r="O20" s="187">
        <f>C20</f>
        <v>0</v>
      </c>
      <c r="P20" s="187">
        <f t="shared" ref="P20:T20" si="1">D20</f>
        <v>0</v>
      </c>
      <c r="Q20" s="187">
        <f t="shared" si="1"/>
        <v>0</v>
      </c>
      <c r="R20" s="187">
        <f t="shared" si="1"/>
        <v>0</v>
      </c>
      <c r="S20" s="187">
        <f t="shared" si="1"/>
        <v>0</v>
      </c>
      <c r="T20" s="187">
        <f t="shared" si="1"/>
        <v>0</v>
      </c>
      <c r="U20" s="208">
        <f>SUM(P20:T20)</f>
        <v>0</v>
      </c>
      <c r="V20" s="322"/>
    </row>
    <row r="21" spans="1:22" x14ac:dyDescent="0.25">
      <c r="A21" s="69"/>
      <c r="B21" s="70" t="s">
        <v>10</v>
      </c>
      <c r="C21" s="187">
        <f>'Нормативное ШР'!D12</f>
        <v>0</v>
      </c>
      <c r="D21" s="187">
        <f>'Нормативное ШР'!E12</f>
        <v>0</v>
      </c>
      <c r="E21" s="187">
        <f>'Нормативное ШР'!F12</f>
        <v>0</v>
      </c>
      <c r="F21" s="187">
        <f>'Нормативное ШР'!G12</f>
        <v>0</v>
      </c>
      <c r="G21" s="187">
        <f>'Нормативное ШР'!H12</f>
        <v>0</v>
      </c>
      <c r="H21" s="187">
        <f>'Нормативное ШР'!I12</f>
        <v>0</v>
      </c>
      <c r="I21" s="188">
        <f t="shared" ref="I21:I34" si="2">SUM(D21:H21)</f>
        <v>0</v>
      </c>
      <c r="J21" s="233"/>
      <c r="K21" s="232" t="e">
        <f t="shared" ref="K21:K34" si="3">ROUND(I21/C21*J21,2)</f>
        <v>#DIV/0!</v>
      </c>
      <c r="M21" s="69"/>
      <c r="N21" s="70" t="s">
        <v>10</v>
      </c>
      <c r="O21" s="187"/>
      <c r="P21" s="187"/>
      <c r="Q21" s="187"/>
      <c r="R21" s="187"/>
      <c r="S21" s="187"/>
      <c r="T21" s="187"/>
      <c r="U21" s="208">
        <f t="shared" ref="U21:U29" si="4">SUM(P21:T21)</f>
        <v>0</v>
      </c>
      <c r="V21" s="239"/>
    </row>
    <row r="22" spans="1:22" x14ac:dyDescent="0.25">
      <c r="A22" s="69"/>
      <c r="B22" s="70" t="s">
        <v>8</v>
      </c>
      <c r="C22" s="187">
        <f>'Нормативное ШР'!D13</f>
        <v>0</v>
      </c>
      <c r="D22" s="187">
        <f>'Нормативное ШР'!E13</f>
        <v>0</v>
      </c>
      <c r="E22" s="187">
        <f>'Нормативное ШР'!F13</f>
        <v>0</v>
      </c>
      <c r="F22" s="187">
        <f>'Нормативное ШР'!G13</f>
        <v>0</v>
      </c>
      <c r="G22" s="187">
        <f>'Нормативное ШР'!H13</f>
        <v>0</v>
      </c>
      <c r="H22" s="187">
        <f>'Нормативное ШР'!I13</f>
        <v>0</v>
      </c>
      <c r="I22" s="188">
        <f t="shared" si="2"/>
        <v>0</v>
      </c>
      <c r="J22" s="233"/>
      <c r="K22" s="232" t="e">
        <f t="shared" si="3"/>
        <v>#DIV/0!</v>
      </c>
      <c r="M22" s="69"/>
      <c r="N22" s="70" t="s">
        <v>8</v>
      </c>
      <c r="O22" s="187"/>
      <c r="P22" s="187"/>
      <c r="Q22" s="187"/>
      <c r="R22" s="187"/>
      <c r="S22" s="187"/>
      <c r="T22" s="187"/>
      <c r="U22" s="208">
        <f t="shared" si="4"/>
        <v>0</v>
      </c>
      <c r="V22" s="239"/>
    </row>
    <row r="23" spans="1:22" ht="18" customHeight="1" x14ac:dyDescent="0.25">
      <c r="A23" s="69"/>
      <c r="B23" s="141" t="s">
        <v>8</v>
      </c>
      <c r="C23" s="187">
        <f>'Нормативное ШР'!D14</f>
        <v>0</v>
      </c>
      <c r="D23" s="187">
        <f>'Нормативное ШР'!E14</f>
        <v>0</v>
      </c>
      <c r="E23" s="187">
        <f>'Нормативное ШР'!F14</f>
        <v>0</v>
      </c>
      <c r="F23" s="187">
        <f>'Нормативное ШР'!G14</f>
        <v>0</v>
      </c>
      <c r="G23" s="187">
        <f>'Нормативное ШР'!H14</f>
        <v>0</v>
      </c>
      <c r="H23" s="187">
        <f>'Нормативное ШР'!I14</f>
        <v>0</v>
      </c>
      <c r="I23" s="188">
        <f t="shared" si="2"/>
        <v>0</v>
      </c>
      <c r="J23" s="233"/>
      <c r="K23" s="232" t="e">
        <f t="shared" si="3"/>
        <v>#DIV/0!</v>
      </c>
      <c r="M23" s="69"/>
      <c r="N23" s="141" t="s">
        <v>8</v>
      </c>
      <c r="O23" s="187"/>
      <c r="P23" s="187"/>
      <c r="Q23" s="187"/>
      <c r="R23" s="187"/>
      <c r="S23" s="187"/>
      <c r="T23" s="187"/>
      <c r="U23" s="208">
        <f t="shared" si="4"/>
        <v>0</v>
      </c>
      <c r="V23" s="239"/>
    </row>
    <row r="24" spans="1:22" x14ac:dyDescent="0.25">
      <c r="A24" s="69"/>
      <c r="B24" s="70" t="s">
        <v>11</v>
      </c>
      <c r="C24" s="187">
        <f>'Нормативное ШР'!D15</f>
        <v>0</v>
      </c>
      <c r="D24" s="187">
        <f>'Нормативное ШР'!E15</f>
        <v>0</v>
      </c>
      <c r="E24" s="187">
        <f>'Нормативное ШР'!F15</f>
        <v>0</v>
      </c>
      <c r="F24" s="187">
        <f>'Нормативное ШР'!G15</f>
        <v>0</v>
      </c>
      <c r="G24" s="187">
        <f>'Нормативное ШР'!H15</f>
        <v>0</v>
      </c>
      <c r="H24" s="187">
        <f>'Нормативное ШР'!I15</f>
        <v>0</v>
      </c>
      <c r="I24" s="188">
        <f t="shared" si="2"/>
        <v>0</v>
      </c>
      <c r="J24" s="233"/>
      <c r="K24" s="232" t="e">
        <f t="shared" si="3"/>
        <v>#DIV/0!</v>
      </c>
      <c r="M24" s="69"/>
      <c r="N24" s="70" t="s">
        <v>11</v>
      </c>
      <c r="O24" s="187"/>
      <c r="P24" s="187"/>
      <c r="Q24" s="187"/>
      <c r="R24" s="187"/>
      <c r="S24" s="187"/>
      <c r="T24" s="187"/>
      <c r="U24" s="208">
        <f t="shared" si="4"/>
        <v>0</v>
      </c>
      <c r="V24" s="239"/>
    </row>
    <row r="25" spans="1:22" x14ac:dyDescent="0.25">
      <c r="A25" s="69"/>
      <c r="B25" s="70" t="s">
        <v>12</v>
      </c>
      <c r="C25" s="187">
        <f>'Нормативное ШР'!D16</f>
        <v>0</v>
      </c>
      <c r="D25" s="187">
        <f>'Нормативное ШР'!E16</f>
        <v>0</v>
      </c>
      <c r="E25" s="187">
        <f>'Нормативное ШР'!F16</f>
        <v>0</v>
      </c>
      <c r="F25" s="187">
        <f>'Нормативное ШР'!G16</f>
        <v>0</v>
      </c>
      <c r="G25" s="187">
        <f>'Нормативное ШР'!H16</f>
        <v>0</v>
      </c>
      <c r="H25" s="187">
        <f>'Нормативное ШР'!I16</f>
        <v>0</v>
      </c>
      <c r="I25" s="188">
        <f t="shared" si="2"/>
        <v>0</v>
      </c>
      <c r="J25" s="233"/>
      <c r="K25" s="232" t="e">
        <f t="shared" si="3"/>
        <v>#DIV/0!</v>
      </c>
      <c r="M25" s="69"/>
      <c r="N25" s="70" t="s">
        <v>12</v>
      </c>
      <c r="O25" s="187"/>
      <c r="P25" s="187"/>
      <c r="Q25" s="187"/>
      <c r="R25" s="187"/>
      <c r="S25" s="187"/>
      <c r="T25" s="187"/>
      <c r="U25" s="208">
        <f t="shared" si="4"/>
        <v>0</v>
      </c>
      <c r="V25" s="239"/>
    </row>
    <row r="26" spans="1:22" x14ac:dyDescent="0.25">
      <c r="A26" s="69"/>
      <c r="B26" s="70" t="s">
        <v>103</v>
      </c>
      <c r="C26" s="187">
        <f>'Нормативное ШР'!D17</f>
        <v>0</v>
      </c>
      <c r="D26" s="187">
        <f>'Нормативное ШР'!E17</f>
        <v>0</v>
      </c>
      <c r="E26" s="187">
        <f>'Нормативное ШР'!F17</f>
        <v>0</v>
      </c>
      <c r="F26" s="187">
        <f>'Нормативное ШР'!G17</f>
        <v>0</v>
      </c>
      <c r="G26" s="187">
        <f>'Нормативное ШР'!H17</f>
        <v>0</v>
      </c>
      <c r="H26" s="187">
        <f>'Нормативное ШР'!I17</f>
        <v>0</v>
      </c>
      <c r="I26" s="188">
        <f t="shared" si="2"/>
        <v>0</v>
      </c>
      <c r="J26" s="233"/>
      <c r="K26" s="232" t="e">
        <f t="shared" si="3"/>
        <v>#DIV/0!</v>
      </c>
      <c r="M26" s="69"/>
      <c r="N26" s="70" t="s">
        <v>103</v>
      </c>
      <c r="O26" s="187"/>
      <c r="P26" s="187"/>
      <c r="Q26" s="187"/>
      <c r="R26" s="187"/>
      <c r="S26" s="187"/>
      <c r="T26" s="187"/>
      <c r="U26" s="208">
        <f t="shared" si="4"/>
        <v>0</v>
      </c>
      <c r="V26" s="239"/>
    </row>
    <row r="27" spans="1:22" ht="19.5" customHeight="1" x14ac:dyDescent="0.25">
      <c r="A27" s="69"/>
      <c r="B27" s="73" t="s">
        <v>5</v>
      </c>
      <c r="C27" s="187">
        <f>'Нормативное ШР'!D18</f>
        <v>0</v>
      </c>
      <c r="D27" s="187">
        <f>'Нормативное ШР'!E18</f>
        <v>0</v>
      </c>
      <c r="E27" s="187">
        <f>'Нормативное ШР'!F18</f>
        <v>0</v>
      </c>
      <c r="F27" s="187">
        <f>'Нормативное ШР'!G18</f>
        <v>0</v>
      </c>
      <c r="G27" s="187">
        <f>'Нормативное ШР'!H18</f>
        <v>0</v>
      </c>
      <c r="H27" s="187">
        <f>'Нормативное ШР'!I18</f>
        <v>0</v>
      </c>
      <c r="I27" s="188">
        <f t="shared" si="2"/>
        <v>0</v>
      </c>
      <c r="J27" s="233"/>
      <c r="K27" s="232" t="e">
        <f t="shared" si="3"/>
        <v>#DIV/0!</v>
      </c>
      <c r="M27" s="69"/>
      <c r="N27" s="73" t="s">
        <v>5</v>
      </c>
      <c r="O27" s="187"/>
      <c r="P27" s="187"/>
      <c r="Q27" s="187"/>
      <c r="R27" s="187"/>
      <c r="S27" s="187"/>
      <c r="T27" s="187"/>
      <c r="U27" s="208">
        <f t="shared" si="4"/>
        <v>0</v>
      </c>
      <c r="V27" s="239"/>
    </row>
    <row r="28" spans="1:22" x14ac:dyDescent="0.25">
      <c r="A28" s="69"/>
      <c r="B28" s="74" t="s">
        <v>13</v>
      </c>
      <c r="C28" s="187">
        <f>'Нормативное ШР'!D19</f>
        <v>0</v>
      </c>
      <c r="D28" s="187">
        <f>'Нормативное ШР'!E19</f>
        <v>0</v>
      </c>
      <c r="E28" s="187">
        <f>'Нормативное ШР'!F19</f>
        <v>0</v>
      </c>
      <c r="F28" s="187">
        <f>'Нормативное ШР'!G19</f>
        <v>0</v>
      </c>
      <c r="G28" s="187">
        <f>'Нормативное ШР'!H19</f>
        <v>0</v>
      </c>
      <c r="H28" s="187">
        <f>'Нормативное ШР'!I19</f>
        <v>0</v>
      </c>
      <c r="I28" s="188">
        <f t="shared" si="2"/>
        <v>0</v>
      </c>
      <c r="J28" s="233"/>
      <c r="K28" s="232" t="e">
        <f t="shared" si="3"/>
        <v>#DIV/0!</v>
      </c>
      <c r="M28" s="69"/>
      <c r="N28" s="74" t="s">
        <v>13</v>
      </c>
      <c r="O28" s="187"/>
      <c r="P28" s="187"/>
      <c r="Q28" s="187"/>
      <c r="R28" s="187"/>
      <c r="S28" s="187"/>
      <c r="T28" s="187"/>
      <c r="U28" s="208">
        <f t="shared" si="4"/>
        <v>0</v>
      </c>
      <c r="V28" s="239"/>
    </row>
    <row r="29" spans="1:22" x14ac:dyDescent="0.25">
      <c r="A29" s="69"/>
      <c r="B29" s="74" t="s">
        <v>14</v>
      </c>
      <c r="C29" s="187">
        <f>'Нормативное ШР'!D20</f>
        <v>0</v>
      </c>
      <c r="D29" s="187">
        <f>'Нормативное ШР'!E20</f>
        <v>0</v>
      </c>
      <c r="E29" s="187">
        <f>'Нормативное ШР'!F20</f>
        <v>0</v>
      </c>
      <c r="F29" s="187">
        <f>'Нормативное ШР'!G20</f>
        <v>0</v>
      </c>
      <c r="G29" s="187">
        <f>'Нормативное ШР'!H20</f>
        <v>0</v>
      </c>
      <c r="H29" s="187">
        <f>'Нормативное ШР'!I20</f>
        <v>0</v>
      </c>
      <c r="I29" s="188">
        <f t="shared" si="2"/>
        <v>0</v>
      </c>
      <c r="J29" s="233"/>
      <c r="K29" s="232" t="e">
        <f t="shared" si="3"/>
        <v>#DIV/0!</v>
      </c>
      <c r="M29" s="69"/>
      <c r="N29" s="74" t="s">
        <v>14</v>
      </c>
      <c r="O29" s="187"/>
      <c r="P29" s="187"/>
      <c r="Q29" s="187"/>
      <c r="R29" s="187"/>
      <c r="S29" s="187"/>
      <c r="T29" s="187"/>
      <c r="U29" s="208">
        <f t="shared" si="4"/>
        <v>0</v>
      </c>
      <c r="V29" s="239"/>
    </row>
    <row r="30" spans="1:22" x14ac:dyDescent="0.25">
      <c r="A30" s="69"/>
      <c r="B30" s="74" t="s">
        <v>117</v>
      </c>
      <c r="C30" s="187">
        <f>'Нормативное ШР'!D21</f>
        <v>0</v>
      </c>
      <c r="D30" s="187">
        <f>'Нормативное ШР'!E21</f>
        <v>0</v>
      </c>
      <c r="E30" s="187">
        <f>'Нормативное ШР'!F21</f>
        <v>0</v>
      </c>
      <c r="F30" s="187">
        <f>'Нормативное ШР'!G21</f>
        <v>0</v>
      </c>
      <c r="G30" s="187">
        <f>'Нормативное ШР'!H21</f>
        <v>0</v>
      </c>
      <c r="H30" s="187">
        <f>'Нормативное ШР'!I21</f>
        <v>0</v>
      </c>
      <c r="I30" s="188">
        <f t="shared" ref="I30:I31" si="5">SUM(D30:H30)</f>
        <v>0</v>
      </c>
      <c r="J30" s="233"/>
      <c r="K30" s="232" t="e">
        <f t="shared" ref="K30:K31" si="6">ROUND(I30/C30*J30,2)</f>
        <v>#DIV/0!</v>
      </c>
      <c r="M30" s="69"/>
      <c r="N30" s="74" t="s">
        <v>117</v>
      </c>
      <c r="O30" s="187"/>
      <c r="P30" s="187"/>
      <c r="Q30" s="187"/>
      <c r="R30" s="187"/>
      <c r="S30" s="187"/>
      <c r="T30" s="187"/>
      <c r="U30" s="208"/>
      <c r="V30" s="239"/>
    </row>
    <row r="31" spans="1:22" ht="39" x14ac:dyDescent="0.25">
      <c r="A31" s="69"/>
      <c r="B31" s="379" t="s">
        <v>116</v>
      </c>
      <c r="C31" s="187">
        <f>'Нормативное ШР'!D22</f>
        <v>0</v>
      </c>
      <c r="D31" s="187">
        <f>'Нормативное ШР'!E22</f>
        <v>0</v>
      </c>
      <c r="E31" s="187">
        <f>'Нормативное ШР'!F22</f>
        <v>0</v>
      </c>
      <c r="F31" s="187">
        <f>'Нормативное ШР'!G22</f>
        <v>0</v>
      </c>
      <c r="G31" s="187">
        <f>'Нормативное ШР'!H22</f>
        <v>0</v>
      </c>
      <c r="H31" s="187">
        <f>'Нормативное ШР'!I22</f>
        <v>0</v>
      </c>
      <c r="I31" s="188">
        <f t="shared" si="5"/>
        <v>0</v>
      </c>
      <c r="J31" s="233"/>
      <c r="K31" s="232" t="e">
        <f t="shared" si="6"/>
        <v>#DIV/0!</v>
      </c>
      <c r="M31" s="69"/>
      <c r="N31" s="379" t="s">
        <v>116</v>
      </c>
      <c r="O31" s="187"/>
      <c r="P31" s="187"/>
      <c r="Q31" s="187"/>
      <c r="R31" s="187"/>
      <c r="S31" s="187"/>
      <c r="T31" s="187"/>
      <c r="U31" s="208"/>
      <c r="V31" s="239"/>
    </row>
    <row r="32" spans="1:22" s="75" customFormat="1" x14ac:dyDescent="0.25">
      <c r="A32" s="69"/>
      <c r="B32" s="74" t="s">
        <v>22</v>
      </c>
      <c r="C32" s="187">
        <v>1</v>
      </c>
      <c r="D32" s="187"/>
      <c r="E32" s="187"/>
      <c r="F32" s="187">
        <f>'Нормативное ШР'!G23</f>
        <v>0</v>
      </c>
      <c r="G32" s="189">
        <f>ROUND((D32+F32+E32)/29.3/12*28,2)</f>
        <v>0</v>
      </c>
      <c r="H32" s="187"/>
      <c r="I32" s="188">
        <f t="shared" si="2"/>
        <v>0</v>
      </c>
      <c r="J32" s="233"/>
      <c r="K32" s="232">
        <f t="shared" si="3"/>
        <v>0</v>
      </c>
      <c r="L32" s="53"/>
      <c r="M32" s="69"/>
      <c r="N32" s="74" t="s">
        <v>22</v>
      </c>
      <c r="O32" s="187">
        <f t="shared" ref="O32" si="7">C32</f>
        <v>1</v>
      </c>
      <c r="P32" s="187">
        <f t="shared" ref="P32" si="8">D32</f>
        <v>0</v>
      </c>
      <c r="Q32" s="187">
        <f t="shared" ref="Q32" si="9">E32</f>
        <v>0</v>
      </c>
      <c r="R32" s="187">
        <f t="shared" ref="R32" si="10">F32</f>
        <v>0</v>
      </c>
      <c r="S32" s="187">
        <f t="shared" ref="S32" si="11">G32</f>
        <v>0</v>
      </c>
      <c r="T32" s="187">
        <f t="shared" ref="T32" si="12">H32</f>
        <v>0</v>
      </c>
      <c r="U32" s="208">
        <f t="shared" ref="U32" si="13">SUM(P32:T32)</f>
        <v>0</v>
      </c>
      <c r="V32" s="239"/>
    </row>
    <row r="33" spans="1:22" s="75" customFormat="1" ht="33.75" customHeight="1" x14ac:dyDescent="0.25">
      <c r="A33" s="69"/>
      <c r="B33" s="142" t="s">
        <v>95</v>
      </c>
      <c r="C33" s="187">
        <f>'Нормативное ШР'!D32</f>
        <v>0</v>
      </c>
      <c r="D33" s="187">
        <f>'Нормативное ШР'!E32</f>
        <v>0</v>
      </c>
      <c r="E33" s="187">
        <f>'Нормативное ШР'!F32</f>
        <v>0</v>
      </c>
      <c r="F33" s="187">
        <f>'Нормативное ШР'!G32</f>
        <v>0</v>
      </c>
      <c r="G33" s="187">
        <f>'Нормативное ШР'!H32</f>
        <v>0</v>
      </c>
      <c r="H33" s="187">
        <f>'Нормативное ШР'!I32</f>
        <v>0</v>
      </c>
      <c r="I33" s="188">
        <f t="shared" si="2"/>
        <v>0</v>
      </c>
      <c r="J33" s="233"/>
      <c r="K33" s="232" t="e">
        <f t="shared" si="3"/>
        <v>#DIV/0!</v>
      </c>
      <c r="L33" s="53"/>
      <c r="M33" s="69"/>
      <c r="N33" s="142" t="s">
        <v>95</v>
      </c>
      <c r="O33" s="274">
        <f t="shared" ref="O33:O34" si="14">C33</f>
        <v>0</v>
      </c>
      <c r="P33" s="274">
        <f t="shared" ref="P33:P34" si="15">D33</f>
        <v>0</v>
      </c>
      <c r="Q33" s="274">
        <f t="shared" ref="Q33:Q34" si="16">E33</f>
        <v>0</v>
      </c>
      <c r="R33" s="274">
        <f t="shared" ref="R33:R34" si="17">F33</f>
        <v>0</v>
      </c>
      <c r="S33" s="274">
        <f t="shared" ref="S33:S34" si="18">G33</f>
        <v>0</v>
      </c>
      <c r="T33" s="274">
        <f t="shared" ref="T33:T34" si="19">H33</f>
        <v>0</v>
      </c>
      <c r="U33" s="208">
        <f t="shared" ref="U33:U37" si="20">SUM(P33:T33)</f>
        <v>0</v>
      </c>
      <c r="V33" s="239"/>
    </row>
    <row r="34" spans="1:22" s="75" customFormat="1" ht="15.75" thickBot="1" x14ac:dyDescent="0.3">
      <c r="A34" s="275"/>
      <c r="B34" s="276" t="s">
        <v>92</v>
      </c>
      <c r="C34" s="277">
        <f>'Нормативное ШР'!D33</f>
        <v>0</v>
      </c>
      <c r="D34" s="277">
        <f>'Нормативное ШР'!E33</f>
        <v>0</v>
      </c>
      <c r="E34" s="277">
        <f>'Нормативное ШР'!F33</f>
        <v>0</v>
      </c>
      <c r="F34" s="277">
        <f>'Нормативное ШР'!G33</f>
        <v>0</v>
      </c>
      <c r="G34" s="277">
        <f>'Нормативное ШР'!H33</f>
        <v>0</v>
      </c>
      <c r="H34" s="277">
        <f>'Нормативное ШР'!I33</f>
        <v>0</v>
      </c>
      <c r="I34" s="242">
        <f t="shared" si="2"/>
        <v>0</v>
      </c>
      <c r="J34" s="285"/>
      <c r="K34" s="232" t="e">
        <f t="shared" si="3"/>
        <v>#DIV/0!</v>
      </c>
      <c r="L34" s="53"/>
      <c r="M34" s="69"/>
      <c r="N34" s="74" t="s">
        <v>92</v>
      </c>
      <c r="O34" s="187">
        <f t="shared" si="14"/>
        <v>0</v>
      </c>
      <c r="P34" s="187">
        <f t="shared" si="15"/>
        <v>0</v>
      </c>
      <c r="Q34" s="187">
        <f t="shared" si="16"/>
        <v>0</v>
      </c>
      <c r="R34" s="187">
        <f t="shared" si="17"/>
        <v>0</v>
      </c>
      <c r="S34" s="187">
        <f t="shared" si="18"/>
        <v>0</v>
      </c>
      <c r="T34" s="187">
        <f t="shared" si="19"/>
        <v>0</v>
      </c>
      <c r="U34" s="208">
        <f t="shared" si="20"/>
        <v>0</v>
      </c>
      <c r="V34" s="239"/>
    </row>
    <row r="35" spans="1:22" s="75" customFormat="1" x14ac:dyDescent="0.25">
      <c r="A35" s="343" t="s">
        <v>33</v>
      </c>
      <c r="B35" s="344"/>
      <c r="C35" s="279">
        <f>SUM(C20:C34)</f>
        <v>1</v>
      </c>
      <c r="D35" s="279">
        <f>SUM(D20:D34)</f>
        <v>0</v>
      </c>
      <c r="E35" s="279">
        <f>SUM(E20:E34)</f>
        <v>0</v>
      </c>
      <c r="F35" s="279">
        <f>SUM(F20:F34)</f>
        <v>0</v>
      </c>
      <c r="G35" s="279">
        <f>SUM(G20:G34)</f>
        <v>0</v>
      </c>
      <c r="H35" s="279">
        <f>SUM(H20:H34)</f>
        <v>0</v>
      </c>
      <c r="I35" s="279">
        <f>SUM(I20:I34)</f>
        <v>0</v>
      </c>
      <c r="J35" s="280">
        <f>SUM(J20:J34)</f>
        <v>0</v>
      </c>
      <c r="K35" s="283" t="e">
        <f>SUM(K20:K34)</f>
        <v>#DIV/0!</v>
      </c>
      <c r="L35" s="75">
        <f>100-L36</f>
        <v>80</v>
      </c>
      <c r="M35" s="69"/>
      <c r="N35" s="74"/>
      <c r="O35" s="187"/>
      <c r="P35" s="187"/>
      <c r="Q35" s="187"/>
      <c r="R35" s="187"/>
      <c r="S35" s="187"/>
      <c r="T35" s="187"/>
      <c r="U35" s="208">
        <f t="shared" si="20"/>
        <v>0</v>
      </c>
      <c r="V35" s="239"/>
    </row>
    <row r="36" spans="1:22" s="75" customFormat="1" ht="15.75" thickBot="1" x14ac:dyDescent="0.3">
      <c r="A36" s="345" t="s">
        <v>34</v>
      </c>
      <c r="B36" s="346"/>
      <c r="C36" s="190"/>
      <c r="D36" s="190"/>
      <c r="E36" s="190"/>
      <c r="F36" s="190"/>
      <c r="G36" s="190"/>
      <c r="H36" s="190"/>
      <c r="I36" s="191">
        <f>ROUND(I35/80*20,2)</f>
        <v>0</v>
      </c>
      <c r="J36" s="281"/>
      <c r="K36" s="284" t="e">
        <f>K35/80*20</f>
        <v>#DIV/0!</v>
      </c>
      <c r="L36" s="76">
        <v>20</v>
      </c>
      <c r="M36" s="69"/>
      <c r="N36" s="74"/>
      <c r="O36" s="187"/>
      <c r="P36" s="187"/>
      <c r="Q36" s="187"/>
      <c r="R36" s="187"/>
      <c r="S36" s="187"/>
      <c r="T36" s="187"/>
      <c r="U36" s="208">
        <f t="shared" si="20"/>
        <v>0</v>
      </c>
      <c r="V36" s="239"/>
    </row>
    <row r="37" spans="1:22" s="75" customFormat="1" ht="15.75" thickBot="1" x14ac:dyDescent="0.3">
      <c r="A37" s="347" t="s">
        <v>32</v>
      </c>
      <c r="B37" s="348"/>
      <c r="C37" s="192">
        <f t="shared" ref="C37:J37" si="21">C35+C36</f>
        <v>1</v>
      </c>
      <c r="D37" s="192">
        <f t="shared" si="21"/>
        <v>0</v>
      </c>
      <c r="E37" s="192">
        <f t="shared" si="21"/>
        <v>0</v>
      </c>
      <c r="F37" s="192">
        <f t="shared" si="21"/>
        <v>0</v>
      </c>
      <c r="G37" s="192">
        <f t="shared" si="21"/>
        <v>0</v>
      </c>
      <c r="H37" s="192">
        <f t="shared" si="21"/>
        <v>0</v>
      </c>
      <c r="I37" s="286">
        <f t="shared" si="21"/>
        <v>0</v>
      </c>
      <c r="J37" s="234">
        <f t="shared" si="21"/>
        <v>0</v>
      </c>
      <c r="K37" s="235" t="e">
        <f>K35+K36</f>
        <v>#DIV/0!</v>
      </c>
      <c r="L37" s="236"/>
      <c r="M37" s="275"/>
      <c r="N37" s="276"/>
      <c r="O37" s="277"/>
      <c r="P37" s="277"/>
      <c r="Q37" s="277"/>
      <c r="R37" s="277"/>
      <c r="S37" s="277"/>
      <c r="T37" s="277"/>
      <c r="U37" s="273">
        <f t="shared" si="20"/>
        <v>0</v>
      </c>
      <c r="V37" s="239"/>
    </row>
    <row r="38" spans="1:22" s="75" customFormat="1" x14ac:dyDescent="0.25">
      <c r="A38" s="77"/>
      <c r="B38" s="278" t="s">
        <v>22</v>
      </c>
      <c r="C38" s="193">
        <f>'Нормативное ШР'!D23-'ФОТ+ ШР факт'!C32</f>
        <v>-1</v>
      </c>
      <c r="D38" s="193">
        <f>'Нормативное ШР'!E23-'ФОТ+ ШР факт'!D32</f>
        <v>0</v>
      </c>
      <c r="E38" s="193">
        <f>'Нормативное ШР'!F23-'ФОТ+ ШР факт'!E32</f>
        <v>0</v>
      </c>
      <c r="F38" s="193">
        <f>'Нормативное ШР'!G23-'ФОТ+ ШР факт'!F32</f>
        <v>0</v>
      </c>
      <c r="G38" s="193">
        <f>'Нормативное ШР'!H23-'ФОТ+ ШР факт'!G32</f>
        <v>0</v>
      </c>
      <c r="H38" s="194">
        <f>'Нормативное ШР'!I23-'ФОТ+ ШР факт'!H32</f>
        <v>0</v>
      </c>
      <c r="I38" s="246">
        <f>SUM(D38:H38)</f>
        <v>0</v>
      </c>
      <c r="J38" s="79"/>
      <c r="K38" s="79"/>
      <c r="L38" s="53"/>
      <c r="M38" s="343" t="s">
        <v>33</v>
      </c>
      <c r="N38" s="344"/>
      <c r="O38" s="279">
        <f>SUM(O20:O34)</f>
        <v>1</v>
      </c>
      <c r="P38" s="279">
        <f>SUM(P20:P34)</f>
        <v>0</v>
      </c>
      <c r="Q38" s="279">
        <f>SUM(Q20:Q34)</f>
        <v>0</v>
      </c>
      <c r="R38" s="279">
        <f>SUM(R20:R34)</f>
        <v>0</v>
      </c>
      <c r="S38" s="279">
        <f>SUM(S20:S34)</f>
        <v>0</v>
      </c>
      <c r="T38" s="279">
        <f>SUM(T20:T34)</f>
        <v>0</v>
      </c>
      <c r="U38" s="280">
        <f>SUM(U20:U34)</f>
        <v>0</v>
      </c>
      <c r="V38" s="240">
        <f>100-V39</f>
        <v>80</v>
      </c>
    </row>
    <row r="39" spans="1:22" s="75" customFormat="1" ht="15.75" thickBot="1" x14ac:dyDescent="0.3">
      <c r="A39" s="77"/>
      <c r="B39" s="78" t="s">
        <v>99</v>
      </c>
      <c r="C39" s="193">
        <f>'Нормативное ШР'!D24</f>
        <v>0</v>
      </c>
      <c r="D39" s="193">
        <f>'Нормативное ШР'!E24</f>
        <v>0</v>
      </c>
      <c r="E39" s="193">
        <f>'Нормативное ШР'!F24</f>
        <v>0</v>
      </c>
      <c r="F39" s="193">
        <f>'Нормативное ШР'!G24</f>
        <v>0</v>
      </c>
      <c r="G39" s="193">
        <f>'Нормативное ШР'!H24</f>
        <v>0</v>
      </c>
      <c r="H39" s="194">
        <f>'Нормативное ШР'!I24</f>
        <v>0</v>
      </c>
      <c r="I39" s="188">
        <f t="shared" ref="I39:I47" si="22">SUM(D39:H39)</f>
        <v>0</v>
      </c>
      <c r="J39" s="79"/>
      <c r="K39" s="79"/>
      <c r="L39" s="53"/>
      <c r="M39" s="345" t="s">
        <v>34</v>
      </c>
      <c r="N39" s="346"/>
      <c r="O39" s="190"/>
      <c r="P39" s="190"/>
      <c r="Q39" s="190"/>
      <c r="R39" s="190"/>
      <c r="S39" s="190"/>
      <c r="T39" s="190"/>
      <c r="U39" s="281">
        <f>ROUND(U38/80*20,2)</f>
        <v>0</v>
      </c>
      <c r="V39" s="241">
        <v>20</v>
      </c>
    </row>
    <row r="40" spans="1:22" s="75" customFormat="1" ht="15.75" thickBot="1" x14ac:dyDescent="0.3">
      <c r="A40" s="80"/>
      <c r="B40" s="78" t="s">
        <v>98</v>
      </c>
      <c r="C40" s="175">
        <f>'Нормативное ШР'!D25</f>
        <v>0</v>
      </c>
      <c r="D40" s="175">
        <f>'Нормативное ШР'!E25</f>
        <v>0</v>
      </c>
      <c r="E40" s="175">
        <f>'Нормативное ШР'!F25</f>
        <v>0</v>
      </c>
      <c r="F40" s="175">
        <f>'Нормативное ШР'!G25</f>
        <v>0</v>
      </c>
      <c r="G40" s="175">
        <f>'Нормативное ШР'!H25</f>
        <v>0</v>
      </c>
      <c r="H40" s="175">
        <f>'Нормативное ШР'!I25</f>
        <v>0</v>
      </c>
      <c r="I40" s="188">
        <f t="shared" si="22"/>
        <v>0</v>
      </c>
      <c r="J40" s="72"/>
      <c r="K40" s="72"/>
      <c r="L40" s="53"/>
      <c r="M40" s="347" t="s">
        <v>32</v>
      </c>
      <c r="N40" s="348"/>
      <c r="O40" s="192">
        <f t="shared" ref="O40:U40" si="23">O38+O39</f>
        <v>1</v>
      </c>
      <c r="P40" s="192">
        <f t="shared" si="23"/>
        <v>0</v>
      </c>
      <c r="Q40" s="192">
        <f t="shared" si="23"/>
        <v>0</v>
      </c>
      <c r="R40" s="192">
        <f t="shared" si="23"/>
        <v>0</v>
      </c>
      <c r="S40" s="192">
        <f t="shared" si="23"/>
        <v>0</v>
      </c>
      <c r="T40" s="192">
        <f t="shared" si="23"/>
        <v>0</v>
      </c>
      <c r="U40" s="282">
        <f t="shared" si="23"/>
        <v>0</v>
      </c>
      <c r="V40" s="236"/>
    </row>
    <row r="41" spans="1:22" ht="18" customHeight="1" x14ac:dyDescent="0.25">
      <c r="A41" s="77"/>
      <c r="B41" s="81" t="s">
        <v>96</v>
      </c>
      <c r="C41" s="175">
        <f>'Нормативное ШР'!D26</f>
        <v>0</v>
      </c>
      <c r="D41" s="175">
        <f>'Нормативное ШР'!E26</f>
        <v>0</v>
      </c>
      <c r="E41" s="175">
        <f>'Нормативное ШР'!F26</f>
        <v>0</v>
      </c>
      <c r="F41" s="175">
        <f>'Нормативное ШР'!G26</f>
        <v>0</v>
      </c>
      <c r="G41" s="175">
        <f>'Нормативное ШР'!H26</f>
        <v>0</v>
      </c>
      <c r="H41" s="195">
        <f>'Нормативное ШР'!I26</f>
        <v>0</v>
      </c>
      <c r="I41" s="188">
        <f t="shared" si="22"/>
        <v>0</v>
      </c>
      <c r="J41" s="72"/>
      <c r="K41" s="72"/>
      <c r="M41" s="77"/>
      <c r="N41" s="278" t="s">
        <v>22</v>
      </c>
      <c r="O41" s="193">
        <f>C38</f>
        <v>-1</v>
      </c>
      <c r="P41" s="193">
        <f t="shared" ref="P41:T41" si="24">D38</f>
        <v>0</v>
      </c>
      <c r="Q41" s="193">
        <f t="shared" si="24"/>
        <v>0</v>
      </c>
      <c r="R41" s="193">
        <f t="shared" si="24"/>
        <v>0</v>
      </c>
      <c r="S41" s="193">
        <f t="shared" si="24"/>
        <v>0</v>
      </c>
      <c r="T41" s="193">
        <f t="shared" si="24"/>
        <v>0</v>
      </c>
      <c r="U41" s="246">
        <f>SUM(P41:T41)</f>
        <v>0</v>
      </c>
      <c r="V41" s="239"/>
    </row>
    <row r="42" spans="1:22" ht="18" customHeight="1" x14ac:dyDescent="0.25">
      <c r="A42" s="80"/>
      <c r="B42" s="81" t="s">
        <v>23</v>
      </c>
      <c r="C42" s="175">
        <f>'Нормативное ШР'!D27</f>
        <v>0</v>
      </c>
      <c r="D42" s="175">
        <f>'Нормативное ШР'!E27</f>
        <v>0</v>
      </c>
      <c r="E42" s="175">
        <f>'Нормативное ШР'!F27</f>
        <v>0</v>
      </c>
      <c r="F42" s="175">
        <f>'Нормативное ШР'!G27</f>
        <v>0</v>
      </c>
      <c r="G42" s="175">
        <f>'Нормативное ШР'!H27</f>
        <v>0</v>
      </c>
      <c r="H42" s="195">
        <f>'Нормативное ШР'!I27</f>
        <v>0</v>
      </c>
      <c r="I42" s="188">
        <f t="shared" si="22"/>
        <v>0</v>
      </c>
      <c r="J42" s="72"/>
      <c r="K42" s="72"/>
      <c r="M42" s="77"/>
      <c r="N42" s="78" t="s">
        <v>99</v>
      </c>
      <c r="O42" s="193">
        <f t="shared" ref="O42:O50" si="25">C39</f>
        <v>0</v>
      </c>
      <c r="P42" s="193">
        <f t="shared" ref="P42:P50" si="26">D39</f>
        <v>0</v>
      </c>
      <c r="Q42" s="193">
        <f t="shared" ref="Q42:Q50" si="27">E39</f>
        <v>0</v>
      </c>
      <c r="R42" s="193">
        <f t="shared" ref="R42:R50" si="28">F39</f>
        <v>0</v>
      </c>
      <c r="S42" s="193">
        <f t="shared" ref="S42:S50" si="29">G39</f>
        <v>0</v>
      </c>
      <c r="T42" s="193">
        <f t="shared" ref="T42:T50" si="30">H39</f>
        <v>0</v>
      </c>
      <c r="U42" s="188">
        <f t="shared" ref="U42:U50" si="31">SUM(P42:T42)</f>
        <v>0</v>
      </c>
      <c r="V42" s="239"/>
    </row>
    <row r="43" spans="1:22" ht="18" customHeight="1" x14ac:dyDescent="0.25">
      <c r="A43" s="80"/>
      <c r="B43" s="81" t="s">
        <v>46</v>
      </c>
      <c r="C43" s="175">
        <f>'Нормативное ШР'!D28</f>
        <v>0</v>
      </c>
      <c r="D43" s="175">
        <f>'Нормативное ШР'!E28</f>
        <v>0</v>
      </c>
      <c r="E43" s="175">
        <f>'Нормативное ШР'!F28</f>
        <v>0</v>
      </c>
      <c r="F43" s="175">
        <f>'Нормативное ШР'!G28</f>
        <v>0</v>
      </c>
      <c r="G43" s="175">
        <f>'Нормативное ШР'!H28</f>
        <v>0</v>
      </c>
      <c r="H43" s="195">
        <f>'Нормативное ШР'!I28</f>
        <v>0</v>
      </c>
      <c r="I43" s="188">
        <f t="shared" si="22"/>
        <v>0</v>
      </c>
      <c r="J43" s="72"/>
      <c r="K43" s="72"/>
      <c r="M43" s="80"/>
      <c r="N43" s="78" t="s">
        <v>98</v>
      </c>
      <c r="O43" s="193">
        <f t="shared" si="25"/>
        <v>0</v>
      </c>
      <c r="P43" s="193">
        <f t="shared" si="26"/>
        <v>0</v>
      </c>
      <c r="Q43" s="193">
        <f t="shared" si="27"/>
        <v>0</v>
      </c>
      <c r="R43" s="193">
        <f t="shared" si="28"/>
        <v>0</v>
      </c>
      <c r="S43" s="193">
        <f t="shared" si="29"/>
        <v>0</v>
      </c>
      <c r="T43" s="193">
        <f t="shared" si="30"/>
        <v>0</v>
      </c>
      <c r="U43" s="188">
        <f t="shared" si="31"/>
        <v>0</v>
      </c>
      <c r="V43" s="239"/>
    </row>
    <row r="44" spans="1:22" ht="18" customHeight="1" x14ac:dyDescent="0.25">
      <c r="A44" s="77"/>
      <c r="B44" s="144" t="s">
        <v>100</v>
      </c>
      <c r="C44" s="175">
        <f>'Нормативное ШР'!D29</f>
        <v>0</v>
      </c>
      <c r="D44" s="175">
        <f>'Нормативное ШР'!E29</f>
        <v>0</v>
      </c>
      <c r="E44" s="175">
        <f>'Нормативное ШР'!F29</f>
        <v>0</v>
      </c>
      <c r="F44" s="175">
        <f>'Нормативное ШР'!G29</f>
        <v>0</v>
      </c>
      <c r="G44" s="175">
        <f>'Нормативное ШР'!H29</f>
        <v>0</v>
      </c>
      <c r="H44" s="195">
        <f>'Нормативное ШР'!I29</f>
        <v>0</v>
      </c>
      <c r="I44" s="188">
        <f t="shared" si="22"/>
        <v>0</v>
      </c>
      <c r="J44" s="72"/>
      <c r="K44" s="72"/>
      <c r="M44" s="77"/>
      <c r="N44" s="81" t="s">
        <v>96</v>
      </c>
      <c r="O44" s="193">
        <f t="shared" si="25"/>
        <v>0</v>
      </c>
      <c r="P44" s="193">
        <f t="shared" si="26"/>
        <v>0</v>
      </c>
      <c r="Q44" s="193">
        <f t="shared" si="27"/>
        <v>0</v>
      </c>
      <c r="R44" s="193">
        <f t="shared" si="28"/>
        <v>0</v>
      </c>
      <c r="S44" s="193">
        <f t="shared" si="29"/>
        <v>0</v>
      </c>
      <c r="T44" s="193">
        <f t="shared" si="30"/>
        <v>0</v>
      </c>
      <c r="U44" s="188">
        <f t="shared" si="31"/>
        <v>0</v>
      </c>
      <c r="V44" s="239"/>
    </row>
    <row r="45" spans="1:22" ht="18" customHeight="1" x14ac:dyDescent="0.25">
      <c r="A45" s="77"/>
      <c r="B45" s="78" t="s">
        <v>15</v>
      </c>
      <c r="C45" s="175">
        <f>'Нормативное ШР'!D30</f>
        <v>0</v>
      </c>
      <c r="D45" s="175">
        <f>'Нормативное ШР'!E30</f>
        <v>0</v>
      </c>
      <c r="E45" s="175">
        <f>'Нормативное ШР'!F30</f>
        <v>0</v>
      </c>
      <c r="F45" s="175">
        <f>'Нормативное ШР'!G30</f>
        <v>0</v>
      </c>
      <c r="G45" s="175">
        <f>'Нормативное ШР'!H30</f>
        <v>0</v>
      </c>
      <c r="H45" s="195">
        <f>'Нормативное ШР'!I30</f>
        <v>0</v>
      </c>
      <c r="I45" s="188">
        <f t="shared" si="22"/>
        <v>0</v>
      </c>
      <c r="J45" s="72"/>
      <c r="K45" s="72"/>
      <c r="M45" s="80"/>
      <c r="N45" s="81" t="s">
        <v>23</v>
      </c>
      <c r="O45" s="193">
        <f t="shared" si="25"/>
        <v>0</v>
      </c>
      <c r="P45" s="193">
        <f t="shared" si="26"/>
        <v>0</v>
      </c>
      <c r="Q45" s="193">
        <f t="shared" si="27"/>
        <v>0</v>
      </c>
      <c r="R45" s="193">
        <f t="shared" si="28"/>
        <v>0</v>
      </c>
      <c r="S45" s="193">
        <f t="shared" si="29"/>
        <v>0</v>
      </c>
      <c r="T45" s="193">
        <f t="shared" si="30"/>
        <v>0</v>
      </c>
      <c r="U45" s="188">
        <f t="shared" si="31"/>
        <v>0</v>
      </c>
      <c r="V45" s="239"/>
    </row>
    <row r="46" spans="1:22" ht="18" customHeight="1" x14ac:dyDescent="0.25">
      <c r="A46" s="82"/>
      <c r="B46" s="83" t="s">
        <v>16</v>
      </c>
      <c r="C46" s="187">
        <f>'Нормативное ШР'!D31-'ФОТ+ ШР факт'!C77</f>
        <v>0</v>
      </c>
      <c r="D46" s="187">
        <f>'Нормативное ШР'!E31-'ФОТ+ ШР факт'!D77</f>
        <v>0</v>
      </c>
      <c r="E46" s="187">
        <f>'Нормативное ШР'!F31-'ФОТ+ ШР факт'!E77</f>
        <v>0</v>
      </c>
      <c r="F46" s="187">
        <f>'Нормативное ШР'!G31-'ФОТ+ ШР факт'!F77</f>
        <v>0</v>
      </c>
      <c r="G46" s="187">
        <f>'Нормативное ШР'!H31-'ФОТ+ ШР факт'!G77</f>
        <v>0</v>
      </c>
      <c r="H46" s="196">
        <f>'Нормативное ШР'!I31</f>
        <v>0</v>
      </c>
      <c r="I46" s="188">
        <f t="shared" si="22"/>
        <v>0</v>
      </c>
      <c r="J46" s="84"/>
      <c r="K46" s="84"/>
      <c r="M46" s="80"/>
      <c r="N46" s="81" t="s">
        <v>46</v>
      </c>
      <c r="O46" s="193">
        <f t="shared" si="25"/>
        <v>0</v>
      </c>
      <c r="P46" s="193">
        <f t="shared" si="26"/>
        <v>0</v>
      </c>
      <c r="Q46" s="193">
        <f t="shared" si="27"/>
        <v>0</v>
      </c>
      <c r="R46" s="193">
        <f t="shared" si="28"/>
        <v>0</v>
      </c>
      <c r="S46" s="193">
        <f t="shared" si="29"/>
        <v>0</v>
      </c>
      <c r="T46" s="193">
        <f t="shared" si="30"/>
        <v>0</v>
      </c>
      <c r="U46" s="188">
        <f t="shared" si="31"/>
        <v>0</v>
      </c>
      <c r="V46" s="239"/>
    </row>
    <row r="47" spans="1:22" ht="18" customHeight="1" thickBot="1" x14ac:dyDescent="0.3">
      <c r="A47" s="85"/>
      <c r="B47" s="86" t="s">
        <v>31</v>
      </c>
      <c r="C47" s="197">
        <f>'Нормативное ШР'!D43-'ФОТ+ ШР факт'!C78</f>
        <v>0</v>
      </c>
      <c r="D47" s="197">
        <f>'Нормативное ШР'!E43-'ФОТ+ ШР факт'!D78</f>
        <v>0</v>
      </c>
      <c r="E47" s="197">
        <f>'Нормативное ШР'!F43-'ФОТ+ ШР факт'!E78</f>
        <v>0</v>
      </c>
      <c r="F47" s="197">
        <f>'Нормативное ШР'!G43-'ФОТ+ ШР факт'!F78</f>
        <v>0</v>
      </c>
      <c r="G47" s="197">
        <f>'Нормативное ШР'!H43-'ФОТ+ ШР факт'!G78</f>
        <v>0</v>
      </c>
      <c r="H47" s="198">
        <f>'Нормативное ШР'!I43-'ФОТ+ ШР факт'!H78</f>
        <v>0</v>
      </c>
      <c r="I47" s="188">
        <f t="shared" si="22"/>
        <v>0</v>
      </c>
      <c r="J47" s="84"/>
      <c r="K47" s="84"/>
      <c r="M47" s="77"/>
      <c r="N47" s="144" t="s">
        <v>100</v>
      </c>
      <c r="O47" s="193">
        <f t="shared" si="25"/>
        <v>0</v>
      </c>
      <c r="P47" s="193">
        <f t="shared" si="26"/>
        <v>0</v>
      </c>
      <c r="Q47" s="193">
        <f t="shared" si="27"/>
        <v>0</v>
      </c>
      <c r="R47" s="193">
        <f t="shared" si="28"/>
        <v>0</v>
      </c>
      <c r="S47" s="193">
        <f t="shared" si="29"/>
        <v>0</v>
      </c>
      <c r="T47" s="193">
        <f t="shared" si="30"/>
        <v>0</v>
      </c>
      <c r="U47" s="188">
        <f t="shared" si="31"/>
        <v>0</v>
      </c>
      <c r="V47" s="239"/>
    </row>
    <row r="48" spans="1:22" ht="18" customHeight="1" x14ac:dyDescent="0.25">
      <c r="A48" s="349" t="s">
        <v>9</v>
      </c>
      <c r="B48" s="350"/>
      <c r="C48" s="199">
        <f t="shared" ref="C48:H48" si="32">SUM(C38:C47)</f>
        <v>-1</v>
      </c>
      <c r="D48" s="199">
        <f t="shared" si="32"/>
        <v>0</v>
      </c>
      <c r="E48" s="199">
        <f t="shared" si="32"/>
        <v>0</v>
      </c>
      <c r="F48" s="199">
        <f t="shared" si="32"/>
        <v>0</v>
      </c>
      <c r="G48" s="199">
        <f t="shared" si="32"/>
        <v>0</v>
      </c>
      <c r="H48" s="200">
        <f t="shared" si="32"/>
        <v>0</v>
      </c>
      <c r="I48" s="201">
        <f>SUM(I38:I47)</f>
        <v>0</v>
      </c>
      <c r="J48" s="87"/>
      <c r="K48" s="88"/>
      <c r="L48" s="75">
        <f>100-L49</f>
        <v>80</v>
      </c>
      <c r="M48" s="77"/>
      <c r="N48" s="78" t="s">
        <v>15</v>
      </c>
      <c r="O48" s="193">
        <f t="shared" si="25"/>
        <v>0</v>
      </c>
      <c r="P48" s="193">
        <f t="shared" si="26"/>
        <v>0</v>
      </c>
      <c r="Q48" s="193">
        <f t="shared" si="27"/>
        <v>0</v>
      </c>
      <c r="R48" s="193">
        <f t="shared" si="28"/>
        <v>0</v>
      </c>
      <c r="S48" s="193">
        <f t="shared" si="29"/>
        <v>0</v>
      </c>
      <c r="T48" s="193">
        <f t="shared" si="30"/>
        <v>0</v>
      </c>
      <c r="U48" s="188">
        <f t="shared" si="31"/>
        <v>0</v>
      </c>
      <c r="V48" s="239"/>
    </row>
    <row r="49" spans="1:22" ht="18" customHeight="1" thickBot="1" x14ac:dyDescent="0.3">
      <c r="A49" s="333" t="s">
        <v>35</v>
      </c>
      <c r="B49" s="334"/>
      <c r="C49" s="202"/>
      <c r="D49" s="202"/>
      <c r="E49" s="202"/>
      <c r="F49" s="202"/>
      <c r="G49" s="202"/>
      <c r="H49" s="203"/>
      <c r="I49" s="201">
        <f>ROUND(I48/80*20,2)</f>
        <v>0</v>
      </c>
      <c r="J49" s="89"/>
      <c r="K49" s="90"/>
      <c r="L49" s="76">
        <v>20</v>
      </c>
      <c r="M49" s="82"/>
      <c r="N49" s="83" t="s">
        <v>16</v>
      </c>
      <c r="O49" s="193">
        <f t="shared" si="25"/>
        <v>0</v>
      </c>
      <c r="P49" s="193">
        <f t="shared" si="26"/>
        <v>0</v>
      </c>
      <c r="Q49" s="193">
        <f t="shared" si="27"/>
        <v>0</v>
      </c>
      <c r="R49" s="193">
        <f t="shared" si="28"/>
        <v>0</v>
      </c>
      <c r="S49" s="193">
        <f t="shared" si="29"/>
        <v>0</v>
      </c>
      <c r="T49" s="193">
        <f t="shared" si="30"/>
        <v>0</v>
      </c>
      <c r="U49" s="188">
        <f t="shared" si="31"/>
        <v>0</v>
      </c>
      <c r="V49" s="239"/>
    </row>
    <row r="50" spans="1:22" ht="18" customHeight="1" thickBot="1" x14ac:dyDescent="0.3">
      <c r="A50" s="335" t="s">
        <v>108</v>
      </c>
      <c r="B50" s="336"/>
      <c r="C50" s="204">
        <f>C48+C49</f>
        <v>-1</v>
      </c>
      <c r="D50" s="204">
        <f t="shared" ref="D50:I50" si="33">D48+D49</f>
        <v>0</v>
      </c>
      <c r="E50" s="204">
        <f t="shared" si="33"/>
        <v>0</v>
      </c>
      <c r="F50" s="204">
        <f t="shared" si="33"/>
        <v>0</v>
      </c>
      <c r="G50" s="204">
        <f t="shared" si="33"/>
        <v>0</v>
      </c>
      <c r="H50" s="205">
        <f t="shared" si="33"/>
        <v>0</v>
      </c>
      <c r="I50" s="201">
        <f t="shared" si="33"/>
        <v>0</v>
      </c>
      <c r="J50" s="124"/>
      <c r="K50" s="125"/>
      <c r="L50" s="91"/>
      <c r="M50" s="85"/>
      <c r="N50" s="171" t="s">
        <v>31</v>
      </c>
      <c r="O50" s="193">
        <f t="shared" si="25"/>
        <v>0</v>
      </c>
      <c r="P50" s="193">
        <f t="shared" si="26"/>
        <v>0</v>
      </c>
      <c r="Q50" s="193">
        <f t="shared" si="27"/>
        <v>0</v>
      </c>
      <c r="R50" s="193">
        <f t="shared" si="28"/>
        <v>0</v>
      </c>
      <c r="S50" s="193">
        <f t="shared" si="29"/>
        <v>0</v>
      </c>
      <c r="T50" s="193">
        <f t="shared" si="30"/>
        <v>0</v>
      </c>
      <c r="U50" s="242">
        <f t="shared" si="31"/>
        <v>0</v>
      </c>
      <c r="V50" s="239"/>
    </row>
    <row r="51" spans="1:22" x14ac:dyDescent="0.25">
      <c r="A51" s="80"/>
      <c r="B51" s="92" t="s">
        <v>93</v>
      </c>
      <c r="C51" s="206"/>
      <c r="D51" s="206"/>
      <c r="E51" s="206"/>
      <c r="F51" s="206"/>
      <c r="G51" s="206"/>
      <c r="H51" s="207"/>
      <c r="I51" s="208">
        <f>SUM(D51:H51)</f>
        <v>0</v>
      </c>
      <c r="J51" s="72"/>
      <c r="K51" s="72"/>
      <c r="M51" s="349" t="s">
        <v>9</v>
      </c>
      <c r="N51" s="350"/>
      <c r="O51" s="199">
        <f t="shared" ref="O51:T51" si="34">SUM(O41:O50)</f>
        <v>-1</v>
      </c>
      <c r="P51" s="199">
        <f t="shared" si="34"/>
        <v>0</v>
      </c>
      <c r="Q51" s="199">
        <f t="shared" si="34"/>
        <v>0</v>
      </c>
      <c r="R51" s="199">
        <f t="shared" si="34"/>
        <v>0</v>
      </c>
      <c r="S51" s="199">
        <f t="shared" si="34"/>
        <v>0</v>
      </c>
      <c r="T51" s="200">
        <f t="shared" si="34"/>
        <v>0</v>
      </c>
      <c r="U51" s="199">
        <f>SUM(U41:U50)</f>
        <v>0</v>
      </c>
      <c r="V51" s="240">
        <f>100-V52</f>
        <v>80</v>
      </c>
    </row>
    <row r="52" spans="1:22" ht="15.75" thickBot="1" x14ac:dyDescent="0.3">
      <c r="A52" s="80"/>
      <c r="B52" s="92" t="s">
        <v>7</v>
      </c>
      <c r="C52" s="206">
        <f>'Нормативное ШР'!D34</f>
        <v>0</v>
      </c>
      <c r="D52" s="206">
        <f>'Нормативное ШР'!E34</f>
        <v>0</v>
      </c>
      <c r="E52" s="206">
        <f>'Нормативное ШР'!F34</f>
        <v>0</v>
      </c>
      <c r="F52" s="206">
        <f>'Нормативное ШР'!G34</f>
        <v>0</v>
      </c>
      <c r="G52" s="206">
        <f>'Нормативное ШР'!H34</f>
        <v>0</v>
      </c>
      <c r="H52" s="207">
        <f>'Нормативное ШР'!I34</f>
        <v>0</v>
      </c>
      <c r="I52" s="208">
        <f t="shared" ref="I52:I71" si="35">SUM(D52:H52)</f>
        <v>0</v>
      </c>
      <c r="J52" s="72"/>
      <c r="K52" s="72"/>
      <c r="M52" s="333" t="s">
        <v>35</v>
      </c>
      <c r="N52" s="334"/>
      <c r="O52" s="243"/>
      <c r="P52" s="243"/>
      <c r="Q52" s="243"/>
      <c r="R52" s="243"/>
      <c r="S52" s="243"/>
      <c r="T52" s="244"/>
      <c r="U52" s="243">
        <f>ROUND(U51/80*20,2)</f>
        <v>0</v>
      </c>
      <c r="V52" s="241">
        <v>20</v>
      </c>
    </row>
    <row r="53" spans="1:22" ht="15.75" thickBot="1" x14ac:dyDescent="0.3">
      <c r="A53" s="80"/>
      <c r="B53" s="92" t="s">
        <v>24</v>
      </c>
      <c r="C53" s="206">
        <f>'Нормативное ШР'!D35</f>
        <v>0</v>
      </c>
      <c r="D53" s="206">
        <f>'Нормативное ШР'!E35</f>
        <v>0</v>
      </c>
      <c r="E53" s="206">
        <f>'Нормативное ШР'!F35</f>
        <v>0</v>
      </c>
      <c r="F53" s="206">
        <f>'Нормативное ШР'!G35</f>
        <v>0</v>
      </c>
      <c r="G53" s="206">
        <f>'Нормативное ШР'!H35</f>
        <v>0</v>
      </c>
      <c r="H53" s="207">
        <f>'Нормативное ШР'!I35</f>
        <v>0</v>
      </c>
      <c r="I53" s="208">
        <f t="shared" si="35"/>
        <v>0</v>
      </c>
      <c r="J53" s="72"/>
      <c r="K53" s="72"/>
      <c r="M53" s="335" t="s">
        <v>108</v>
      </c>
      <c r="N53" s="336"/>
      <c r="O53" s="204">
        <f>O51+O52</f>
        <v>-1</v>
      </c>
      <c r="P53" s="204">
        <f t="shared" ref="P53:U53" si="36">P51+P52</f>
        <v>0</v>
      </c>
      <c r="Q53" s="204">
        <f t="shared" si="36"/>
        <v>0</v>
      </c>
      <c r="R53" s="204">
        <f t="shared" si="36"/>
        <v>0</v>
      </c>
      <c r="S53" s="204">
        <f t="shared" si="36"/>
        <v>0</v>
      </c>
      <c r="T53" s="205">
        <f t="shared" si="36"/>
        <v>0</v>
      </c>
      <c r="U53" s="204">
        <f t="shared" si="36"/>
        <v>0</v>
      </c>
      <c r="V53" s="245"/>
    </row>
    <row r="54" spans="1:22" x14ac:dyDescent="0.25">
      <c r="A54" s="80"/>
      <c r="B54" s="92" t="s">
        <v>102</v>
      </c>
      <c r="C54" s="206">
        <f>'Нормативное ШР'!D36</f>
        <v>0</v>
      </c>
      <c r="D54" s="206">
        <f>'Нормативное ШР'!E36</f>
        <v>0</v>
      </c>
      <c r="E54" s="206">
        <f>'Нормативное ШР'!F36</f>
        <v>0</v>
      </c>
      <c r="F54" s="206">
        <f>'Нормативное ШР'!G36</f>
        <v>0</v>
      </c>
      <c r="G54" s="206">
        <f>'Нормативное ШР'!H36</f>
        <v>0</v>
      </c>
      <c r="H54" s="207">
        <f>'Нормативное ШР'!I36</f>
        <v>0</v>
      </c>
      <c r="I54" s="208">
        <f t="shared" si="35"/>
        <v>0</v>
      </c>
      <c r="J54" s="72"/>
      <c r="K54" s="72"/>
      <c r="M54" s="77"/>
      <c r="N54" s="172" t="s">
        <v>93</v>
      </c>
      <c r="O54" s="206"/>
      <c r="P54" s="206"/>
      <c r="Q54" s="206"/>
      <c r="R54" s="206"/>
      <c r="S54" s="206"/>
      <c r="T54" s="206"/>
      <c r="U54" s="206">
        <f>SUM(P54:T54)</f>
        <v>0</v>
      </c>
      <c r="V54" s="239"/>
    </row>
    <row r="55" spans="1:22" x14ac:dyDescent="0.25">
      <c r="A55" s="80"/>
      <c r="B55" s="92" t="s">
        <v>101</v>
      </c>
      <c r="C55" s="206"/>
      <c r="D55" s="206"/>
      <c r="E55" s="206"/>
      <c r="F55" s="206"/>
      <c r="G55" s="206"/>
      <c r="H55" s="207"/>
      <c r="I55" s="208">
        <f t="shared" si="35"/>
        <v>0</v>
      </c>
      <c r="J55" s="72"/>
      <c r="K55" s="72"/>
      <c r="M55" s="80"/>
      <c r="N55" s="92" t="s">
        <v>7</v>
      </c>
      <c r="O55" s="206"/>
      <c r="P55" s="206"/>
      <c r="Q55" s="206"/>
      <c r="R55" s="206"/>
      <c r="S55" s="206"/>
      <c r="T55" s="206"/>
      <c r="U55" s="208">
        <f t="shared" ref="U55:U77" si="37">SUM(P55:T55)</f>
        <v>0</v>
      </c>
      <c r="V55" s="239"/>
    </row>
    <row r="56" spans="1:22" x14ac:dyDescent="0.25">
      <c r="A56" s="80"/>
      <c r="B56" s="92" t="s">
        <v>21</v>
      </c>
      <c r="C56" s="206">
        <f>'Нормативное ШР'!D38</f>
        <v>0</v>
      </c>
      <c r="D56" s="206">
        <f>'Нормативное ШР'!E38</f>
        <v>0</v>
      </c>
      <c r="E56" s="206">
        <f>'Нормативное ШР'!F38</f>
        <v>0</v>
      </c>
      <c r="F56" s="206">
        <f>'Нормативное ШР'!G38</f>
        <v>0</v>
      </c>
      <c r="G56" s="206">
        <f>'Нормативное ШР'!H38</f>
        <v>0</v>
      </c>
      <c r="H56" s="207">
        <f>'Нормативное ШР'!I38</f>
        <v>0</v>
      </c>
      <c r="I56" s="208">
        <f t="shared" si="35"/>
        <v>0</v>
      </c>
      <c r="J56" s="72"/>
      <c r="K56" s="72"/>
      <c r="M56" s="80"/>
      <c r="N56" s="92" t="s">
        <v>24</v>
      </c>
      <c r="O56" s="206"/>
      <c r="P56" s="206"/>
      <c r="Q56" s="206"/>
      <c r="R56" s="206"/>
      <c r="S56" s="206"/>
      <c r="T56" s="206"/>
      <c r="U56" s="208">
        <f t="shared" si="37"/>
        <v>0</v>
      </c>
      <c r="V56" s="239"/>
    </row>
    <row r="57" spans="1:22" x14ac:dyDescent="0.25">
      <c r="A57" s="80"/>
      <c r="B57" s="92" t="s">
        <v>17</v>
      </c>
      <c r="C57" s="206">
        <f>'Нормативное ШР'!D39</f>
        <v>0</v>
      </c>
      <c r="D57" s="206">
        <f>'Нормативное ШР'!E39</f>
        <v>0</v>
      </c>
      <c r="E57" s="206">
        <f>'Нормативное ШР'!F39</f>
        <v>0</v>
      </c>
      <c r="F57" s="206">
        <f>'Нормативное ШР'!G39</f>
        <v>0</v>
      </c>
      <c r="G57" s="206">
        <f>'Нормативное ШР'!H39</f>
        <v>0</v>
      </c>
      <c r="H57" s="207">
        <f>'Нормативное ШР'!I39</f>
        <v>0</v>
      </c>
      <c r="I57" s="208">
        <f t="shared" si="35"/>
        <v>0</v>
      </c>
      <c r="J57" s="72"/>
      <c r="K57" s="72"/>
      <c r="M57" s="80"/>
      <c r="N57" s="92" t="s">
        <v>102</v>
      </c>
      <c r="O57" s="206"/>
      <c r="P57" s="206"/>
      <c r="Q57" s="206"/>
      <c r="R57" s="206"/>
      <c r="S57" s="206"/>
      <c r="T57" s="206"/>
      <c r="U57" s="208">
        <f t="shared" si="37"/>
        <v>0</v>
      </c>
      <c r="V57" s="239"/>
    </row>
    <row r="58" spans="1:22" x14ac:dyDescent="0.25">
      <c r="A58" s="80"/>
      <c r="B58" s="92" t="s">
        <v>25</v>
      </c>
      <c r="C58" s="206">
        <f>'Нормативное ШР'!D40</f>
        <v>0</v>
      </c>
      <c r="D58" s="206">
        <f>'Нормативное ШР'!E40</f>
        <v>0</v>
      </c>
      <c r="E58" s="206">
        <f>'Нормативное ШР'!F40</f>
        <v>0</v>
      </c>
      <c r="F58" s="206">
        <f>'Нормативное ШР'!G40</f>
        <v>0</v>
      </c>
      <c r="G58" s="206">
        <f>'Нормативное ШР'!H40</f>
        <v>0</v>
      </c>
      <c r="H58" s="207">
        <f>'Нормативное ШР'!I40</f>
        <v>0</v>
      </c>
      <c r="I58" s="208">
        <f t="shared" si="35"/>
        <v>0</v>
      </c>
      <c r="J58" s="72"/>
      <c r="K58" s="72"/>
      <c r="M58" s="80"/>
      <c r="N58" s="92" t="s">
        <v>101</v>
      </c>
      <c r="O58" s="206"/>
      <c r="P58" s="206"/>
      <c r="Q58" s="206"/>
      <c r="R58" s="206"/>
      <c r="S58" s="206"/>
      <c r="T58" s="206"/>
      <c r="U58" s="208">
        <f t="shared" si="37"/>
        <v>0</v>
      </c>
      <c r="V58" s="239"/>
    </row>
    <row r="59" spans="1:22" x14ac:dyDescent="0.25">
      <c r="A59" s="80"/>
      <c r="B59" s="92" t="s">
        <v>18</v>
      </c>
      <c r="C59" s="206">
        <f>'Нормативное ШР'!D41</f>
        <v>0</v>
      </c>
      <c r="D59" s="206">
        <f>'Нормативное ШР'!E41</f>
        <v>0</v>
      </c>
      <c r="E59" s="206">
        <f>'Нормативное ШР'!F41</f>
        <v>0</v>
      </c>
      <c r="F59" s="206">
        <f>'Нормативное ШР'!G41</f>
        <v>0</v>
      </c>
      <c r="G59" s="206">
        <f>'Нормативное ШР'!H41</f>
        <v>0</v>
      </c>
      <c r="H59" s="207">
        <f>'Нормативное ШР'!I41</f>
        <v>0</v>
      </c>
      <c r="I59" s="208">
        <f t="shared" si="35"/>
        <v>0</v>
      </c>
      <c r="J59" s="72"/>
      <c r="K59" s="72"/>
      <c r="M59" s="80"/>
      <c r="N59" s="92" t="s">
        <v>21</v>
      </c>
      <c r="O59" s="206"/>
      <c r="P59" s="206"/>
      <c r="Q59" s="206"/>
      <c r="R59" s="206"/>
      <c r="S59" s="206"/>
      <c r="T59" s="206"/>
      <c r="U59" s="208">
        <f t="shared" si="37"/>
        <v>0</v>
      </c>
      <c r="V59" s="239"/>
    </row>
    <row r="60" spans="1:22" x14ac:dyDescent="0.25">
      <c r="A60" s="80"/>
      <c r="B60" s="92" t="s">
        <v>19</v>
      </c>
      <c r="C60" s="206">
        <f>'Нормативное ШР'!D42</f>
        <v>0</v>
      </c>
      <c r="D60" s="206">
        <f>'Нормативное ШР'!E42</f>
        <v>0</v>
      </c>
      <c r="E60" s="206">
        <f>'Нормативное ШР'!F42</f>
        <v>0</v>
      </c>
      <c r="F60" s="206">
        <f>'Нормативное ШР'!G42</f>
        <v>0</v>
      </c>
      <c r="G60" s="206">
        <f>'Нормативное ШР'!H42</f>
        <v>0</v>
      </c>
      <c r="H60" s="207">
        <f>'Нормативное ШР'!I42</f>
        <v>0</v>
      </c>
      <c r="I60" s="208">
        <f t="shared" si="35"/>
        <v>0</v>
      </c>
      <c r="J60" s="72"/>
      <c r="K60" s="72"/>
      <c r="M60" s="80"/>
      <c r="N60" s="92" t="s">
        <v>17</v>
      </c>
      <c r="O60" s="206"/>
      <c r="P60" s="206"/>
      <c r="Q60" s="206"/>
      <c r="R60" s="206"/>
      <c r="S60" s="206"/>
      <c r="T60" s="206"/>
      <c r="U60" s="208">
        <f t="shared" si="37"/>
        <v>0</v>
      </c>
      <c r="V60" s="239"/>
    </row>
    <row r="61" spans="1:22" x14ac:dyDescent="0.25">
      <c r="A61" s="80"/>
      <c r="B61" s="94" t="s">
        <v>77</v>
      </c>
      <c r="C61" s="206">
        <f>'Нормативное ШР'!D44</f>
        <v>0</v>
      </c>
      <c r="D61" s="206">
        <f>'Нормативное ШР'!E44</f>
        <v>0</v>
      </c>
      <c r="E61" s="206">
        <f>'Нормативное ШР'!F44</f>
        <v>0</v>
      </c>
      <c r="F61" s="206">
        <f>'Нормативное ШР'!G44</f>
        <v>0</v>
      </c>
      <c r="G61" s="206">
        <f>'Нормативное ШР'!H44</f>
        <v>0</v>
      </c>
      <c r="H61" s="207">
        <f>'Нормативное ШР'!I44</f>
        <v>0</v>
      </c>
      <c r="I61" s="208">
        <f t="shared" si="35"/>
        <v>0</v>
      </c>
      <c r="J61" s="72"/>
      <c r="K61" s="72"/>
      <c r="M61" s="80"/>
      <c r="N61" s="92" t="s">
        <v>25</v>
      </c>
      <c r="O61" s="206"/>
      <c r="P61" s="206"/>
      <c r="Q61" s="206"/>
      <c r="R61" s="206"/>
      <c r="S61" s="206"/>
      <c r="T61" s="206"/>
      <c r="U61" s="208">
        <f t="shared" si="37"/>
        <v>0</v>
      </c>
      <c r="V61" s="239"/>
    </row>
    <row r="62" spans="1:22" ht="30" x14ac:dyDescent="0.25">
      <c r="A62" s="80"/>
      <c r="B62" s="94" t="s">
        <v>104</v>
      </c>
      <c r="C62" s="206">
        <f>'Нормативное ШР'!D45</f>
        <v>0</v>
      </c>
      <c r="D62" s="206">
        <f>'Нормативное ШР'!E45</f>
        <v>0</v>
      </c>
      <c r="E62" s="206">
        <f>'Нормативное ШР'!F45</f>
        <v>0</v>
      </c>
      <c r="F62" s="206">
        <f>'Нормативное ШР'!G45</f>
        <v>0</v>
      </c>
      <c r="G62" s="206">
        <f>'Нормативное ШР'!H45</f>
        <v>0</v>
      </c>
      <c r="H62" s="207">
        <f>'Нормативное ШР'!I45</f>
        <v>0</v>
      </c>
      <c r="I62" s="208">
        <f t="shared" si="35"/>
        <v>0</v>
      </c>
      <c r="J62" s="72"/>
      <c r="K62" s="72"/>
      <c r="M62" s="80"/>
      <c r="N62" s="261" t="s">
        <v>18</v>
      </c>
      <c r="O62" s="206"/>
      <c r="P62" s="206"/>
      <c r="Q62" s="206"/>
      <c r="R62" s="206"/>
      <c r="S62" s="206"/>
      <c r="T62" s="206"/>
      <c r="U62" s="208">
        <f t="shared" si="37"/>
        <v>0</v>
      </c>
      <c r="V62" s="239"/>
    </row>
    <row r="63" spans="1:22" x14ac:dyDescent="0.25">
      <c r="A63" s="80"/>
      <c r="B63" s="94" t="s">
        <v>75</v>
      </c>
      <c r="C63" s="206">
        <f>'Нормативное ШР'!D46</f>
        <v>0</v>
      </c>
      <c r="D63" s="206">
        <f>'Нормативное ШР'!E46</f>
        <v>0</v>
      </c>
      <c r="E63" s="206">
        <f>'Нормативное ШР'!F46</f>
        <v>0</v>
      </c>
      <c r="F63" s="206">
        <f>'Нормативное ШР'!G46</f>
        <v>0</v>
      </c>
      <c r="G63" s="206">
        <f>'Нормативное ШР'!H46</f>
        <v>0</v>
      </c>
      <c r="H63" s="207">
        <f>'Нормативное ШР'!I46</f>
        <v>0</v>
      </c>
      <c r="I63" s="208">
        <f t="shared" si="35"/>
        <v>0</v>
      </c>
      <c r="J63" s="72"/>
      <c r="K63" s="72"/>
      <c r="M63" s="80"/>
      <c r="N63" s="92" t="s">
        <v>19</v>
      </c>
      <c r="O63" s="206"/>
      <c r="P63" s="206"/>
      <c r="Q63" s="206"/>
      <c r="R63" s="206"/>
      <c r="S63" s="206"/>
      <c r="T63" s="206"/>
      <c r="U63" s="208">
        <f t="shared" si="37"/>
        <v>0</v>
      </c>
      <c r="V63" s="239"/>
    </row>
    <row r="64" spans="1:22" ht="15" customHeight="1" x14ac:dyDescent="0.25">
      <c r="A64" s="80"/>
      <c r="B64" s="94" t="s">
        <v>76</v>
      </c>
      <c r="C64" s="206">
        <f>'Нормативное ШР'!D47</f>
        <v>0</v>
      </c>
      <c r="D64" s="206">
        <f>'Нормативное ШР'!E47</f>
        <v>0</v>
      </c>
      <c r="E64" s="206">
        <f>'Нормативное ШР'!F47</f>
        <v>0</v>
      </c>
      <c r="F64" s="206">
        <f>'Нормативное ШР'!G47</f>
        <v>0</v>
      </c>
      <c r="G64" s="206">
        <f>'Нормативное ШР'!H47</f>
        <v>0</v>
      </c>
      <c r="H64" s="207">
        <f>'Нормативное ШР'!I47</f>
        <v>0</v>
      </c>
      <c r="I64" s="208">
        <f t="shared" si="35"/>
        <v>0</v>
      </c>
      <c r="J64" s="72"/>
      <c r="K64" s="72"/>
      <c r="M64" s="80"/>
      <c r="N64" s="94" t="s">
        <v>77</v>
      </c>
      <c r="O64" s="206"/>
      <c r="P64" s="206"/>
      <c r="Q64" s="206"/>
      <c r="R64" s="206"/>
      <c r="S64" s="206"/>
      <c r="T64" s="206"/>
      <c r="U64" s="208">
        <f t="shared" si="37"/>
        <v>0</v>
      </c>
      <c r="V64" s="239"/>
    </row>
    <row r="65" spans="1:22" ht="30" customHeight="1" x14ac:dyDescent="0.25">
      <c r="A65" s="80"/>
      <c r="B65" s="261" t="s">
        <v>78</v>
      </c>
      <c r="C65" s="206">
        <f>'Нормативное ШР'!D48</f>
        <v>0</v>
      </c>
      <c r="D65" s="206">
        <f>'Нормативное ШР'!E48</f>
        <v>0</v>
      </c>
      <c r="E65" s="206">
        <f>'Нормативное ШР'!F48</f>
        <v>0</v>
      </c>
      <c r="F65" s="206">
        <f>'Нормативное ШР'!G48</f>
        <v>0</v>
      </c>
      <c r="G65" s="206">
        <f>'Нормативное ШР'!H48</f>
        <v>0</v>
      </c>
      <c r="H65" s="207">
        <f>'Нормативное ШР'!I48</f>
        <v>0</v>
      </c>
      <c r="I65" s="208">
        <f t="shared" si="35"/>
        <v>0</v>
      </c>
      <c r="J65" s="72"/>
      <c r="K65" s="72"/>
      <c r="M65" s="80"/>
      <c r="N65" s="94" t="s">
        <v>104</v>
      </c>
      <c r="O65" s="206"/>
      <c r="P65" s="206"/>
      <c r="Q65" s="206"/>
      <c r="R65" s="206"/>
      <c r="S65" s="206"/>
      <c r="T65" s="206"/>
      <c r="U65" s="208">
        <f t="shared" si="37"/>
        <v>0</v>
      </c>
      <c r="V65" s="239"/>
    </row>
    <row r="66" spans="1:22" ht="15" customHeight="1" x14ac:dyDescent="0.25">
      <c r="A66" s="80"/>
      <c r="B66" s="92" t="s">
        <v>4</v>
      </c>
      <c r="C66" s="206">
        <f>'Нормативное ШР'!D49</f>
        <v>0</v>
      </c>
      <c r="D66" s="206">
        <f>'Нормативное ШР'!E49</f>
        <v>0</v>
      </c>
      <c r="E66" s="206">
        <f>'Нормативное ШР'!F49</f>
        <v>0</v>
      </c>
      <c r="F66" s="206">
        <f>'Нормативное ШР'!G49</f>
        <v>0</v>
      </c>
      <c r="G66" s="206">
        <f>'Нормативное ШР'!H49</f>
        <v>0</v>
      </c>
      <c r="H66" s="207">
        <f>'Нормативное ШР'!I49</f>
        <v>0</v>
      </c>
      <c r="I66" s="208">
        <f t="shared" si="35"/>
        <v>0</v>
      </c>
      <c r="J66" s="72"/>
      <c r="K66" s="72"/>
      <c r="M66" s="80"/>
      <c r="N66" s="94" t="s">
        <v>75</v>
      </c>
      <c r="O66" s="206"/>
      <c r="P66" s="206"/>
      <c r="Q66" s="206"/>
      <c r="R66" s="206"/>
      <c r="S66" s="206"/>
      <c r="T66" s="206"/>
      <c r="U66" s="208">
        <f t="shared" si="37"/>
        <v>0</v>
      </c>
      <c r="V66" s="239"/>
    </row>
    <row r="67" spans="1:22" ht="15" customHeight="1" x14ac:dyDescent="0.25">
      <c r="A67" s="80"/>
      <c r="B67" s="92" t="s">
        <v>3</v>
      </c>
      <c r="C67" s="206">
        <f>'Нормативное ШР'!D50</f>
        <v>0</v>
      </c>
      <c r="D67" s="206">
        <f>'Нормативное ШР'!E50</f>
        <v>0</v>
      </c>
      <c r="E67" s="206">
        <f>'Нормативное ШР'!F50</f>
        <v>0</v>
      </c>
      <c r="F67" s="206" t="e">
        <f>'Нормативное ШР'!G50</f>
        <v>#DIV/0!</v>
      </c>
      <c r="G67" s="206" t="e">
        <f>'Нормативное ШР'!H50</f>
        <v>#DIV/0!</v>
      </c>
      <c r="H67" s="207">
        <f>'Нормативное ШР'!I50</f>
        <v>0</v>
      </c>
      <c r="I67" s="208" t="e">
        <f t="shared" si="35"/>
        <v>#DIV/0!</v>
      </c>
      <c r="J67" s="72"/>
      <c r="K67" s="72"/>
      <c r="M67" s="80"/>
      <c r="N67" s="94" t="s">
        <v>76</v>
      </c>
      <c r="O67" s="206"/>
      <c r="P67" s="206"/>
      <c r="Q67" s="206"/>
      <c r="R67" s="206"/>
      <c r="S67" s="206"/>
      <c r="T67" s="206"/>
      <c r="U67" s="208">
        <f t="shared" si="37"/>
        <v>0</v>
      </c>
      <c r="V67" s="239"/>
    </row>
    <row r="68" spans="1:22" ht="15" customHeight="1" x14ac:dyDescent="0.25">
      <c r="A68" s="80"/>
      <c r="B68" s="95" t="s">
        <v>6</v>
      </c>
      <c r="C68" s="206">
        <f>'Нормативное ШР'!D51</f>
        <v>0</v>
      </c>
      <c r="D68" s="206">
        <f>'Нормативное ШР'!E51</f>
        <v>0</v>
      </c>
      <c r="E68" s="206">
        <f>'Нормативное ШР'!F51</f>
        <v>0</v>
      </c>
      <c r="F68" s="206">
        <f>'Нормативное ШР'!G51</f>
        <v>0</v>
      </c>
      <c r="G68" s="206">
        <f>'Нормативное ШР'!H51</f>
        <v>0</v>
      </c>
      <c r="H68" s="207">
        <f>'Нормативное ШР'!I51</f>
        <v>0</v>
      </c>
      <c r="I68" s="208">
        <f t="shared" si="35"/>
        <v>0</v>
      </c>
      <c r="J68" s="72"/>
      <c r="K68" s="72"/>
      <c r="M68" s="80"/>
      <c r="N68" s="94" t="s">
        <v>78</v>
      </c>
      <c r="O68" s="206"/>
      <c r="P68" s="206"/>
      <c r="Q68" s="206"/>
      <c r="R68" s="206"/>
      <c r="S68" s="206"/>
      <c r="T68" s="206"/>
      <c r="U68" s="208">
        <f t="shared" si="37"/>
        <v>0</v>
      </c>
      <c r="V68" s="239"/>
    </row>
    <row r="69" spans="1:22" x14ac:dyDescent="0.25">
      <c r="A69" s="80"/>
      <c r="B69" s="92" t="s">
        <v>45</v>
      </c>
      <c r="C69" s="206">
        <f>'Нормативное ШР'!D52</f>
        <v>0</v>
      </c>
      <c r="D69" s="206">
        <f>'Нормативное ШР'!E52</f>
        <v>0</v>
      </c>
      <c r="E69" s="206">
        <f>'Нормативное ШР'!F52</f>
        <v>0</v>
      </c>
      <c r="F69" s="206">
        <f>'Нормативное ШР'!G52</f>
        <v>0</v>
      </c>
      <c r="G69" s="206">
        <f>'Нормативное ШР'!H52</f>
        <v>0</v>
      </c>
      <c r="H69" s="207">
        <f>'Нормативное ШР'!I52</f>
        <v>0</v>
      </c>
      <c r="I69" s="208">
        <f t="shared" si="35"/>
        <v>0</v>
      </c>
      <c r="J69" s="72"/>
      <c r="K69" s="72"/>
      <c r="M69" s="80"/>
      <c r="N69" s="92" t="s">
        <v>4</v>
      </c>
      <c r="O69" s="206"/>
      <c r="P69" s="206"/>
      <c r="Q69" s="206"/>
      <c r="R69" s="206"/>
      <c r="S69" s="206"/>
      <c r="T69" s="206"/>
      <c r="U69" s="208">
        <f t="shared" si="37"/>
        <v>0</v>
      </c>
      <c r="V69" s="239"/>
    </row>
    <row r="70" spans="1:22" x14ac:dyDescent="0.25">
      <c r="A70" s="80"/>
      <c r="B70" s="95" t="s">
        <v>105</v>
      </c>
      <c r="C70" s="206">
        <f>'Нормативное ШР'!D53</f>
        <v>0</v>
      </c>
      <c r="D70" s="206">
        <f>'Нормативное ШР'!E53</f>
        <v>0</v>
      </c>
      <c r="E70" s="206">
        <f>'Нормативное ШР'!F53</f>
        <v>0</v>
      </c>
      <c r="F70" s="206">
        <f>'Нормативное ШР'!G53</f>
        <v>0</v>
      </c>
      <c r="G70" s="206">
        <f>'Нормативное ШР'!H53</f>
        <v>0</v>
      </c>
      <c r="H70" s="207">
        <f>'Нормативное ШР'!I53</f>
        <v>0</v>
      </c>
      <c r="I70" s="208">
        <f t="shared" si="35"/>
        <v>0</v>
      </c>
      <c r="J70" s="84"/>
      <c r="K70" s="84"/>
      <c r="M70" s="80"/>
      <c r="N70" s="92" t="s">
        <v>3</v>
      </c>
      <c r="O70" s="206"/>
      <c r="P70" s="206"/>
      <c r="Q70" s="206"/>
      <c r="R70" s="206"/>
      <c r="S70" s="206"/>
      <c r="T70" s="206"/>
      <c r="U70" s="208">
        <f t="shared" si="37"/>
        <v>0</v>
      </c>
      <c r="V70" s="239"/>
    </row>
    <row r="71" spans="1:22" ht="15.75" thickBot="1" x14ac:dyDescent="0.3">
      <c r="A71" s="80"/>
      <c r="B71" s="95" t="s">
        <v>106</v>
      </c>
      <c r="C71" s="206">
        <f>'Нормативное ШР'!D54</f>
        <v>0</v>
      </c>
      <c r="D71" s="206">
        <f>'Нормативное ШР'!E54</f>
        <v>0</v>
      </c>
      <c r="E71" s="206">
        <f>'Нормативное ШР'!F54</f>
        <v>0</v>
      </c>
      <c r="F71" s="206">
        <f>'Нормативное ШР'!G54</f>
        <v>0</v>
      </c>
      <c r="G71" s="206">
        <f>'Нормативное ШР'!H54</f>
        <v>0</v>
      </c>
      <c r="H71" s="207">
        <f>'Нормативное ШР'!I54</f>
        <v>0</v>
      </c>
      <c r="I71" s="208">
        <f t="shared" si="35"/>
        <v>0</v>
      </c>
      <c r="J71" s="84"/>
      <c r="K71" s="84"/>
      <c r="M71" s="80"/>
      <c r="N71" s="95" t="s">
        <v>6</v>
      </c>
      <c r="O71" s="206"/>
      <c r="P71" s="206"/>
      <c r="Q71" s="206"/>
      <c r="R71" s="206"/>
      <c r="S71" s="206"/>
      <c r="T71" s="206"/>
      <c r="U71" s="208">
        <f t="shared" si="37"/>
        <v>0</v>
      </c>
      <c r="V71" s="239"/>
    </row>
    <row r="72" spans="1:22" ht="15.75" thickBot="1" x14ac:dyDescent="0.3">
      <c r="A72" s="337" t="s">
        <v>9</v>
      </c>
      <c r="B72" s="338"/>
      <c r="C72" s="209">
        <f t="shared" ref="C72:I72" si="38">SUM(C51:C71)</f>
        <v>0</v>
      </c>
      <c r="D72" s="209">
        <f t="shared" si="38"/>
        <v>0</v>
      </c>
      <c r="E72" s="209">
        <f t="shared" si="38"/>
        <v>0</v>
      </c>
      <c r="F72" s="209" t="e">
        <f t="shared" si="38"/>
        <v>#DIV/0!</v>
      </c>
      <c r="G72" s="209" t="e">
        <f t="shared" si="38"/>
        <v>#DIV/0!</v>
      </c>
      <c r="H72" s="210">
        <f t="shared" si="38"/>
        <v>0</v>
      </c>
      <c r="I72" s="211" t="e">
        <f t="shared" si="38"/>
        <v>#DIV/0!</v>
      </c>
      <c r="J72" s="51"/>
      <c r="K72" s="52"/>
      <c r="L72" s="75">
        <f>100-L73</f>
        <v>80</v>
      </c>
      <c r="M72" s="80"/>
      <c r="N72" s="92" t="s">
        <v>45</v>
      </c>
      <c r="O72" s="206"/>
      <c r="P72" s="206"/>
      <c r="Q72" s="206"/>
      <c r="R72" s="206"/>
      <c r="S72" s="206"/>
      <c r="T72" s="206"/>
      <c r="U72" s="208">
        <f t="shared" si="37"/>
        <v>0</v>
      </c>
      <c r="V72" s="239"/>
    </row>
    <row r="73" spans="1:22" ht="15.75" thickBot="1" x14ac:dyDescent="0.3">
      <c r="A73" s="372" t="s">
        <v>35</v>
      </c>
      <c r="B73" s="373"/>
      <c r="C73" s="212"/>
      <c r="D73" s="212"/>
      <c r="E73" s="212"/>
      <c r="F73" s="212"/>
      <c r="G73" s="212"/>
      <c r="H73" s="213"/>
      <c r="I73" s="214" t="e">
        <f>ROUND(I72/80*20,2)</f>
        <v>#DIV/0!</v>
      </c>
      <c r="J73" s="96"/>
      <c r="K73" s="97"/>
      <c r="L73" s="76">
        <v>20</v>
      </c>
      <c r="M73" s="80"/>
      <c r="N73" s="95" t="s">
        <v>105</v>
      </c>
      <c r="O73" s="206"/>
      <c r="P73" s="206"/>
      <c r="Q73" s="206"/>
      <c r="R73" s="206"/>
      <c r="S73" s="206"/>
      <c r="T73" s="206"/>
      <c r="U73" s="208">
        <f t="shared" si="37"/>
        <v>0</v>
      </c>
      <c r="V73" s="239"/>
    </row>
    <row r="74" spans="1:22" ht="15.75" thickBot="1" x14ac:dyDescent="0.3">
      <c r="A74" s="341" t="s">
        <v>109</v>
      </c>
      <c r="B74" s="342"/>
      <c r="C74" s="215">
        <f>C72+C73</f>
        <v>0</v>
      </c>
      <c r="D74" s="215">
        <f t="shared" ref="D74:I74" si="39">D72+D73</f>
        <v>0</v>
      </c>
      <c r="E74" s="215">
        <f t="shared" si="39"/>
        <v>0</v>
      </c>
      <c r="F74" s="215" t="e">
        <f t="shared" si="39"/>
        <v>#DIV/0!</v>
      </c>
      <c r="G74" s="215" t="e">
        <f t="shared" si="39"/>
        <v>#DIV/0!</v>
      </c>
      <c r="H74" s="216">
        <f t="shared" si="39"/>
        <v>0</v>
      </c>
      <c r="I74" s="211" t="e">
        <f t="shared" si="39"/>
        <v>#DIV/0!</v>
      </c>
      <c r="J74" s="126"/>
      <c r="K74" s="127"/>
      <c r="L74" s="91"/>
      <c r="M74" s="80"/>
      <c r="N74" s="95" t="s">
        <v>106</v>
      </c>
      <c r="O74" s="206"/>
      <c r="P74" s="206"/>
      <c r="Q74" s="206"/>
      <c r="R74" s="206"/>
      <c r="S74" s="206"/>
      <c r="T74" s="206"/>
      <c r="U74" s="273">
        <f t="shared" si="37"/>
        <v>0</v>
      </c>
      <c r="V74" s="239"/>
    </row>
    <row r="75" spans="1:22" ht="15.75" thickBot="1" x14ac:dyDescent="0.3">
      <c r="A75" s="375" t="s">
        <v>107</v>
      </c>
      <c r="B75" s="376"/>
      <c r="C75" s="215">
        <f>C74+C50</f>
        <v>-1</v>
      </c>
      <c r="D75" s="215">
        <f t="shared" ref="D75:I75" si="40">D50+D74</f>
        <v>0</v>
      </c>
      <c r="E75" s="215">
        <f t="shared" si="40"/>
        <v>0</v>
      </c>
      <c r="F75" s="215" t="e">
        <f t="shared" si="40"/>
        <v>#DIV/0!</v>
      </c>
      <c r="G75" s="215" t="e">
        <f t="shared" si="40"/>
        <v>#DIV/0!</v>
      </c>
      <c r="H75" s="216">
        <f t="shared" si="40"/>
        <v>0</v>
      </c>
      <c r="I75" s="211" t="e">
        <f t="shared" si="40"/>
        <v>#DIV/0!</v>
      </c>
      <c r="J75" s="129"/>
      <c r="K75" s="128"/>
      <c r="L75" s="100"/>
      <c r="M75" s="174"/>
      <c r="N75" s="92"/>
      <c r="O75" s="188"/>
      <c r="P75" s="188"/>
      <c r="Q75" s="188"/>
      <c r="R75" s="188"/>
      <c r="S75" s="188"/>
      <c r="T75" s="188"/>
      <c r="U75" s="273">
        <f t="shared" si="37"/>
        <v>0</v>
      </c>
      <c r="V75" s="239"/>
    </row>
    <row r="76" spans="1:22" x14ac:dyDescent="0.25">
      <c r="A76" s="98"/>
      <c r="B76" s="102" t="s">
        <v>15</v>
      </c>
      <c r="C76" s="217">
        <f>'Нормативное ШР'!D30</f>
        <v>0</v>
      </c>
      <c r="D76" s="217">
        <f>'Нормативное ШР'!E30</f>
        <v>0</v>
      </c>
      <c r="E76" s="217">
        <f>'Нормативное ШР'!F30</f>
        <v>0</v>
      </c>
      <c r="F76" s="217">
        <f>'Нормативное ШР'!G30</f>
        <v>0</v>
      </c>
      <c r="G76" s="217">
        <f>'Нормативное ШР'!H30</f>
        <v>0</v>
      </c>
      <c r="H76" s="217">
        <f>'Нормативное ШР'!I30</f>
        <v>0</v>
      </c>
      <c r="I76" s="189">
        <f t="shared" ref="I76:I78" si="41">SUM(D76:H76)</f>
        <v>0</v>
      </c>
      <c r="J76" s="99"/>
      <c r="K76" s="99"/>
      <c r="L76" s="100"/>
      <c r="M76" s="174"/>
      <c r="N76" s="92"/>
      <c r="O76" s="188"/>
      <c r="P76" s="188"/>
      <c r="Q76" s="188"/>
      <c r="R76" s="188"/>
      <c r="S76" s="188"/>
      <c r="T76" s="188"/>
      <c r="U76" s="273">
        <f t="shared" si="37"/>
        <v>0</v>
      </c>
      <c r="V76" s="239"/>
    </row>
    <row r="77" spans="1:22" ht="15.75" thickBot="1" x14ac:dyDescent="0.3">
      <c r="A77" s="101"/>
      <c r="B77" s="149" t="s">
        <v>16</v>
      </c>
      <c r="C77" s="217">
        <f>'Нормативное ШР'!D31</f>
        <v>0</v>
      </c>
      <c r="D77" s="217">
        <f>'Нормативное ШР'!E31</f>
        <v>0</v>
      </c>
      <c r="E77" s="217">
        <f>'Нормативное ШР'!F31</f>
        <v>0</v>
      </c>
      <c r="F77" s="217">
        <f>'Нормативное ШР'!G31</f>
        <v>0</v>
      </c>
      <c r="G77" s="217">
        <f>'Нормативное ШР'!H31</f>
        <v>0</v>
      </c>
      <c r="H77" s="217">
        <f>'Нормативное ШР'!I31</f>
        <v>0</v>
      </c>
      <c r="I77" s="189">
        <f t="shared" si="41"/>
        <v>0</v>
      </c>
      <c r="J77" s="99"/>
      <c r="K77" s="99"/>
      <c r="L77" s="100"/>
      <c r="M77" s="174"/>
      <c r="N77" s="95"/>
      <c r="O77" s="242"/>
      <c r="P77" s="242"/>
      <c r="Q77" s="242"/>
      <c r="R77" s="242"/>
      <c r="S77" s="242"/>
      <c r="T77" s="242"/>
      <c r="U77" s="273">
        <f t="shared" si="37"/>
        <v>0</v>
      </c>
      <c r="V77" s="239"/>
    </row>
    <row r="78" spans="1:22" ht="15.75" thickBot="1" x14ac:dyDescent="0.3">
      <c r="A78" s="103"/>
      <c r="B78" s="104" t="s">
        <v>31</v>
      </c>
      <c r="C78" s="218"/>
      <c r="D78" s="218"/>
      <c r="E78" s="219"/>
      <c r="F78" s="219"/>
      <c r="G78" s="220"/>
      <c r="H78" s="221"/>
      <c r="I78" s="189">
        <f t="shared" si="41"/>
        <v>0</v>
      </c>
      <c r="J78" s="130"/>
      <c r="K78" s="130"/>
      <c r="L78" s="100"/>
      <c r="M78" s="337" t="s">
        <v>9</v>
      </c>
      <c r="N78" s="338"/>
      <c r="O78" s="209">
        <f t="shared" ref="O78:U78" si="42">SUM(O54:O74)</f>
        <v>0</v>
      </c>
      <c r="P78" s="209">
        <f t="shared" si="42"/>
        <v>0</v>
      </c>
      <c r="Q78" s="209">
        <f t="shared" si="42"/>
        <v>0</v>
      </c>
      <c r="R78" s="209">
        <f t="shared" si="42"/>
        <v>0</v>
      </c>
      <c r="S78" s="209">
        <f t="shared" si="42"/>
        <v>0</v>
      </c>
      <c r="T78" s="210">
        <f t="shared" si="42"/>
        <v>0</v>
      </c>
      <c r="U78" s="209">
        <f t="shared" si="42"/>
        <v>0</v>
      </c>
      <c r="V78" s="240">
        <f>100-V79</f>
        <v>80</v>
      </c>
    </row>
    <row r="79" spans="1:22" ht="15.75" thickBot="1" x14ac:dyDescent="0.3">
      <c r="A79" s="325" t="s">
        <v>9</v>
      </c>
      <c r="B79" s="326"/>
      <c r="C79" s="222">
        <f>C76+C77+C78</f>
        <v>0</v>
      </c>
      <c r="D79" s="223"/>
      <c r="E79" s="222">
        <f>E78+E77+E76</f>
        <v>0</v>
      </c>
      <c r="F79" s="222">
        <f t="shared" ref="F79:H79" si="43">F78+F77+F76</f>
        <v>0</v>
      </c>
      <c r="G79" s="222">
        <f t="shared" si="43"/>
        <v>0</v>
      </c>
      <c r="H79" s="222">
        <f t="shared" si="43"/>
        <v>0</v>
      </c>
      <c r="I79" s="222">
        <f>I78+I77+I76</f>
        <v>0</v>
      </c>
      <c r="J79" s="105"/>
      <c r="K79" s="106"/>
      <c r="L79" s="100"/>
      <c r="M79" s="339" t="s">
        <v>35</v>
      </c>
      <c r="N79" s="340"/>
      <c r="O79" s="247"/>
      <c r="P79" s="247"/>
      <c r="Q79" s="247"/>
      <c r="R79" s="247"/>
      <c r="S79" s="247"/>
      <c r="T79" s="248"/>
      <c r="U79" s="249">
        <f>ROUND(U78/80*20,2)</f>
        <v>0</v>
      </c>
      <c r="V79" s="241">
        <v>20</v>
      </c>
    </row>
    <row r="80" spans="1:22" ht="15.75" customHeight="1" thickBot="1" x14ac:dyDescent="0.3">
      <c r="A80" s="327" t="s">
        <v>35</v>
      </c>
      <c r="B80" s="328"/>
      <c r="C80" s="224"/>
      <c r="D80" s="224"/>
      <c r="E80" s="224"/>
      <c r="F80" s="224"/>
      <c r="G80" s="224"/>
      <c r="H80" s="225"/>
      <c r="I80" s="226">
        <f>ROUND(I79/80*20,2)</f>
        <v>0</v>
      </c>
      <c r="J80" s="107"/>
      <c r="K80" s="107"/>
      <c r="L80" s="75"/>
      <c r="M80" s="341" t="s">
        <v>109</v>
      </c>
      <c r="N80" s="342"/>
      <c r="O80" s="215">
        <f>O78+O79</f>
        <v>0</v>
      </c>
      <c r="P80" s="215">
        <f t="shared" ref="P80:U80" si="44">P78+P79</f>
        <v>0</v>
      </c>
      <c r="Q80" s="215">
        <f t="shared" si="44"/>
        <v>0</v>
      </c>
      <c r="R80" s="215">
        <f t="shared" si="44"/>
        <v>0</v>
      </c>
      <c r="S80" s="215">
        <f t="shared" si="44"/>
        <v>0</v>
      </c>
      <c r="T80" s="216">
        <f t="shared" si="44"/>
        <v>0</v>
      </c>
      <c r="U80" s="215">
        <f t="shared" si="44"/>
        <v>0</v>
      </c>
      <c r="V80" s="245"/>
    </row>
    <row r="81" spans="1:22" ht="15.75" customHeight="1" thickBot="1" x14ac:dyDescent="0.3">
      <c r="A81" s="329" t="s">
        <v>110</v>
      </c>
      <c r="B81" s="330"/>
      <c r="C81" s="227">
        <f>C79</f>
        <v>0</v>
      </c>
      <c r="D81" s="227">
        <f t="shared" ref="D81:H81" si="45">D79</f>
        <v>0</v>
      </c>
      <c r="E81" s="227">
        <f t="shared" si="45"/>
        <v>0</v>
      </c>
      <c r="F81" s="227">
        <f t="shared" si="45"/>
        <v>0</v>
      </c>
      <c r="G81" s="227">
        <f t="shared" si="45"/>
        <v>0</v>
      </c>
      <c r="H81" s="227">
        <f t="shared" si="45"/>
        <v>0</v>
      </c>
      <c r="I81" s="220">
        <f t="shared" ref="I81" si="46">I79+I80</f>
        <v>0</v>
      </c>
      <c r="J81" s="131"/>
      <c r="K81" s="132"/>
      <c r="L81" s="76"/>
      <c r="M81" s="323" t="s">
        <v>107</v>
      </c>
      <c r="N81" s="324"/>
      <c r="O81" s="250">
        <f>O80+O53</f>
        <v>-1</v>
      </c>
      <c r="P81" s="250">
        <f t="shared" ref="P81:U81" si="47">P53+P80</f>
        <v>0</v>
      </c>
      <c r="Q81" s="250">
        <f t="shared" si="47"/>
        <v>0</v>
      </c>
      <c r="R81" s="250">
        <f t="shared" si="47"/>
        <v>0</v>
      </c>
      <c r="S81" s="250">
        <f t="shared" si="47"/>
        <v>0</v>
      </c>
      <c r="T81" s="251">
        <f t="shared" si="47"/>
        <v>0</v>
      </c>
      <c r="U81" s="250">
        <f t="shared" si="47"/>
        <v>0</v>
      </c>
      <c r="V81" s="252"/>
    </row>
    <row r="82" spans="1:22" ht="15.75" customHeight="1" thickBot="1" x14ac:dyDescent="0.3">
      <c r="A82" s="331" t="s">
        <v>30</v>
      </c>
      <c r="B82" s="332"/>
      <c r="C82" s="228">
        <f t="shared" ref="C82:I82" si="48">C81+C75+C37</f>
        <v>0</v>
      </c>
      <c r="D82" s="228">
        <f t="shared" si="48"/>
        <v>0</v>
      </c>
      <c r="E82" s="228">
        <f t="shared" si="48"/>
        <v>0</v>
      </c>
      <c r="F82" s="228" t="e">
        <f t="shared" si="48"/>
        <v>#DIV/0!</v>
      </c>
      <c r="G82" s="228" t="e">
        <f t="shared" si="48"/>
        <v>#DIV/0!</v>
      </c>
      <c r="H82" s="228">
        <f t="shared" si="48"/>
        <v>0</v>
      </c>
      <c r="I82" s="228" t="e">
        <f t="shared" si="48"/>
        <v>#DIV/0!</v>
      </c>
      <c r="J82" s="109"/>
      <c r="K82" s="110"/>
      <c r="L82" s="108">
        <f>(E16-E15)*175*21/1.302/12</f>
        <v>0</v>
      </c>
      <c r="M82" s="98"/>
      <c r="N82" s="173" t="s">
        <v>15</v>
      </c>
      <c r="O82" s="217">
        <f>C76</f>
        <v>0</v>
      </c>
      <c r="P82" s="217">
        <f t="shared" ref="P82:T82" si="49">D76</f>
        <v>0</v>
      </c>
      <c r="Q82" s="217">
        <f t="shared" si="49"/>
        <v>0</v>
      </c>
      <c r="R82" s="217">
        <f t="shared" si="49"/>
        <v>0</v>
      </c>
      <c r="S82" s="217">
        <f t="shared" si="49"/>
        <v>0</v>
      </c>
      <c r="T82" s="217">
        <f t="shared" si="49"/>
        <v>0</v>
      </c>
      <c r="U82" s="217">
        <f t="shared" ref="U82:U84" si="50">SUM(P82:T82)</f>
        <v>0</v>
      </c>
      <c r="V82" s="252"/>
    </row>
    <row r="83" spans="1:22" ht="15.75" customHeight="1" thickBot="1" x14ac:dyDescent="0.3">
      <c r="A83" s="112"/>
      <c r="B83" s="113" t="s">
        <v>36</v>
      </c>
      <c r="C83" s="229"/>
      <c r="D83" s="229"/>
      <c r="E83" s="229"/>
      <c r="F83" s="229"/>
      <c r="G83" s="229"/>
      <c r="H83" s="230"/>
      <c r="I83" s="231" t="e">
        <f>I80+I73+I49+I36</f>
        <v>#DIV/0!</v>
      </c>
      <c r="J83" s="114"/>
      <c r="K83" s="115"/>
      <c r="L83" s="111"/>
      <c r="M83" s="101"/>
      <c r="N83" s="149" t="s">
        <v>16</v>
      </c>
      <c r="O83" s="217">
        <f t="shared" ref="O83:O84" si="51">C77</f>
        <v>0</v>
      </c>
      <c r="P83" s="217">
        <f t="shared" ref="P83:P84" si="52">D77</f>
        <v>0</v>
      </c>
      <c r="Q83" s="217">
        <f t="shared" ref="Q83:Q84" si="53">E77</f>
        <v>0</v>
      </c>
      <c r="R83" s="217">
        <f t="shared" ref="R83:R84" si="54">F77</f>
        <v>0</v>
      </c>
      <c r="S83" s="217">
        <f t="shared" ref="S83:S84" si="55">G77</f>
        <v>0</v>
      </c>
      <c r="T83" s="217">
        <f t="shared" ref="T83:T84" si="56">H77</f>
        <v>0</v>
      </c>
      <c r="U83" s="189">
        <f t="shared" si="50"/>
        <v>0</v>
      </c>
      <c r="V83" s="252"/>
    </row>
    <row r="84" spans="1:22" ht="15.75" customHeight="1" thickBot="1" x14ac:dyDescent="0.3">
      <c r="C84" s="116"/>
      <c r="D84" s="117"/>
      <c r="E84" s="117"/>
      <c r="F84" s="117"/>
      <c r="G84" s="117"/>
      <c r="H84" s="117"/>
      <c r="I84" s="117"/>
      <c r="J84" s="117"/>
      <c r="K84" s="117"/>
      <c r="M84" s="103"/>
      <c r="N84" s="104" t="s">
        <v>31</v>
      </c>
      <c r="O84" s="217">
        <f t="shared" si="51"/>
        <v>0</v>
      </c>
      <c r="P84" s="217">
        <f t="shared" si="52"/>
        <v>0</v>
      </c>
      <c r="Q84" s="217">
        <f t="shared" si="53"/>
        <v>0</v>
      </c>
      <c r="R84" s="217">
        <f t="shared" si="54"/>
        <v>0</v>
      </c>
      <c r="S84" s="217">
        <f t="shared" si="55"/>
        <v>0</v>
      </c>
      <c r="T84" s="217">
        <f t="shared" si="56"/>
        <v>0</v>
      </c>
      <c r="U84" s="253">
        <f t="shared" si="50"/>
        <v>0</v>
      </c>
      <c r="V84" s="252"/>
    </row>
    <row r="85" spans="1:22" ht="15.75" customHeight="1" thickBot="1" x14ac:dyDescent="0.3">
      <c r="D85" s="71"/>
      <c r="M85" s="325" t="s">
        <v>9</v>
      </c>
      <c r="N85" s="326"/>
      <c r="O85" s="222">
        <f>O82+O83+O84</f>
        <v>0</v>
      </c>
      <c r="P85" s="223">
        <f>D79</f>
        <v>0</v>
      </c>
      <c r="Q85" s="222">
        <f>Q84+Q83+Q82</f>
        <v>0</v>
      </c>
      <c r="R85" s="222">
        <f t="shared" ref="R85:U85" si="57">R84+R83+R82</f>
        <v>0</v>
      </c>
      <c r="S85" s="222">
        <f t="shared" si="57"/>
        <v>0</v>
      </c>
      <c r="T85" s="222">
        <f t="shared" si="57"/>
        <v>0</v>
      </c>
      <c r="U85" s="222">
        <f t="shared" si="57"/>
        <v>0</v>
      </c>
      <c r="V85" s="252"/>
    </row>
    <row r="86" spans="1:22" ht="17.25" customHeight="1" thickBot="1" x14ac:dyDescent="0.3">
      <c r="B86" s="118" t="s">
        <v>38</v>
      </c>
      <c r="C86" s="119"/>
      <c r="D86" s="120"/>
      <c r="E86" s="121"/>
      <c r="F86" s="56"/>
      <c r="M86" s="327" t="s">
        <v>35</v>
      </c>
      <c r="N86" s="328"/>
      <c r="O86" s="224"/>
      <c r="P86" s="224"/>
      <c r="Q86" s="224"/>
      <c r="R86" s="224"/>
      <c r="S86" s="224"/>
      <c r="T86" s="225"/>
      <c r="U86" s="224">
        <f>ROUND(U85/80*20,2)</f>
        <v>0</v>
      </c>
      <c r="V86" s="240"/>
    </row>
    <row r="87" spans="1:22" ht="15.75" thickBot="1" x14ac:dyDescent="0.3">
      <c r="B87" s="122"/>
      <c r="C87" s="133" t="s">
        <v>68</v>
      </c>
      <c r="D87" s="362" t="s">
        <v>69</v>
      </c>
      <c r="E87" s="362"/>
      <c r="F87" s="133" t="s">
        <v>70</v>
      </c>
      <c r="M87" s="329" t="s">
        <v>110</v>
      </c>
      <c r="N87" s="330"/>
      <c r="O87" s="227">
        <f>O85</f>
        <v>0</v>
      </c>
      <c r="P87" s="227">
        <f t="shared" ref="P87:T87" si="58">P85</f>
        <v>0</v>
      </c>
      <c r="Q87" s="227">
        <f t="shared" si="58"/>
        <v>0</v>
      </c>
      <c r="R87" s="227">
        <f t="shared" si="58"/>
        <v>0</v>
      </c>
      <c r="S87" s="227">
        <f t="shared" si="58"/>
        <v>0</v>
      </c>
      <c r="T87" s="254">
        <f t="shared" si="58"/>
        <v>0</v>
      </c>
      <c r="U87" s="255">
        <f t="shared" ref="U87" si="59">U85+U86</f>
        <v>0</v>
      </c>
      <c r="V87" s="241"/>
    </row>
    <row r="88" spans="1:22" ht="15.75" thickBot="1" x14ac:dyDescent="0.3">
      <c r="M88" s="331" t="s">
        <v>30</v>
      </c>
      <c r="N88" s="332"/>
      <c r="O88" s="228">
        <f t="shared" ref="O88:U88" si="60">O87+O81+O40</f>
        <v>0</v>
      </c>
      <c r="P88" s="228">
        <f t="shared" si="60"/>
        <v>0</v>
      </c>
      <c r="Q88" s="228">
        <f t="shared" si="60"/>
        <v>0</v>
      </c>
      <c r="R88" s="228">
        <f t="shared" si="60"/>
        <v>0</v>
      </c>
      <c r="S88" s="228">
        <f t="shared" si="60"/>
        <v>0</v>
      </c>
      <c r="T88" s="256">
        <f t="shared" si="60"/>
        <v>0</v>
      </c>
      <c r="U88" s="257">
        <f t="shared" si="60"/>
        <v>0</v>
      </c>
      <c r="V88" s="258">
        <f>L82</f>
        <v>0</v>
      </c>
    </row>
    <row r="89" spans="1:22" ht="15.75" customHeight="1" thickBot="1" x14ac:dyDescent="0.3">
      <c r="M89" s="112"/>
      <c r="N89" s="113" t="s">
        <v>36</v>
      </c>
      <c r="O89" s="229"/>
      <c r="P89" s="229"/>
      <c r="Q89" s="229"/>
      <c r="R89" s="229"/>
      <c r="S89" s="229"/>
      <c r="T89" s="230"/>
      <c r="U89" s="259">
        <f>U86+U79+U52+U39</f>
        <v>0</v>
      </c>
      <c r="V89" s="260"/>
    </row>
    <row r="93" spans="1:22" x14ac:dyDescent="0.25">
      <c r="N93" s="148" t="s">
        <v>113</v>
      </c>
      <c r="O93" s="135" t="s">
        <v>71</v>
      </c>
      <c r="P93" s="16" t="s">
        <v>114</v>
      </c>
      <c r="Q93" s="16"/>
      <c r="R93" s="16"/>
    </row>
    <row r="94" spans="1:22" x14ac:dyDescent="0.25">
      <c r="N94" s="148"/>
      <c r="O94" s="47" t="s">
        <v>66</v>
      </c>
      <c r="P94" s="147" t="s">
        <v>68</v>
      </c>
      <c r="Q94" s="307" t="s">
        <v>69</v>
      </c>
      <c r="R94" s="307"/>
    </row>
    <row r="95" spans="1:22" x14ac:dyDescent="0.25">
      <c r="N95" s="37"/>
      <c r="O95" s="37"/>
      <c r="P95" s="16"/>
      <c r="Q95" s="16"/>
      <c r="R95" s="16"/>
    </row>
    <row r="96" spans="1:22" x14ac:dyDescent="0.25">
      <c r="N96" s="37" t="s">
        <v>29</v>
      </c>
      <c r="O96" s="308" t="s">
        <v>67</v>
      </c>
      <c r="P96" s="308"/>
      <c r="Q96" s="309"/>
      <c r="R96" s="309"/>
    </row>
    <row r="97" spans="14:18" x14ac:dyDescent="0.25">
      <c r="N97" s="39"/>
      <c r="O97" s="307" t="s">
        <v>68</v>
      </c>
      <c r="P97" s="307"/>
      <c r="Q97" s="307" t="s">
        <v>69</v>
      </c>
      <c r="R97" s="307"/>
    </row>
  </sheetData>
  <mergeCells count="61">
    <mergeCell ref="B18:B19"/>
    <mergeCell ref="C18:C19"/>
    <mergeCell ref="A75:B75"/>
    <mergeCell ref="A49:B49"/>
    <mergeCell ref="A35:B35"/>
    <mergeCell ref="A36:B36"/>
    <mergeCell ref="A37:B37"/>
    <mergeCell ref="A48:B48"/>
    <mergeCell ref="A18:A19"/>
    <mergeCell ref="A82:B82"/>
    <mergeCell ref="A50:B50"/>
    <mergeCell ref="A72:B72"/>
    <mergeCell ref="A73:B73"/>
    <mergeCell ref="A74:B74"/>
    <mergeCell ref="A80:B80"/>
    <mergeCell ref="A81:B81"/>
    <mergeCell ref="A79:B79"/>
    <mergeCell ref="R12:U12"/>
    <mergeCell ref="D87:E87"/>
    <mergeCell ref="L19:L20"/>
    <mergeCell ref="J18:K18"/>
    <mergeCell ref="E18:H18"/>
    <mergeCell ref="I18:I19"/>
    <mergeCell ref="D18:D19"/>
    <mergeCell ref="G5:J16"/>
    <mergeCell ref="Q8:R8"/>
    <mergeCell ref="N9:O9"/>
    <mergeCell ref="Q9:R9"/>
    <mergeCell ref="N11:P11"/>
    <mergeCell ref="R11:U11"/>
    <mergeCell ref="M85:N85"/>
    <mergeCell ref="M86:N86"/>
    <mergeCell ref="M87:N87"/>
    <mergeCell ref="M88:N88"/>
    <mergeCell ref="M52:N52"/>
    <mergeCell ref="M53:N53"/>
    <mergeCell ref="M78:N78"/>
    <mergeCell ref="M79:N79"/>
    <mergeCell ref="M80:N80"/>
    <mergeCell ref="M18:M19"/>
    <mergeCell ref="Q18:T18"/>
    <mergeCell ref="U18:U19"/>
    <mergeCell ref="V19:V20"/>
    <mergeCell ref="M81:N81"/>
    <mergeCell ref="M38:N38"/>
    <mergeCell ref="M39:N39"/>
    <mergeCell ref="M40:N40"/>
    <mergeCell ref="M51:N51"/>
    <mergeCell ref="N18:N19"/>
    <mergeCell ref="O18:O19"/>
    <mergeCell ref="P18:P19"/>
    <mergeCell ref="S3:T3"/>
    <mergeCell ref="S4:T4"/>
    <mergeCell ref="N5:P5"/>
    <mergeCell ref="S5:T5"/>
    <mergeCell ref="P6:Q6"/>
    <mergeCell ref="Q94:R94"/>
    <mergeCell ref="O96:P96"/>
    <mergeCell ref="Q96:R96"/>
    <mergeCell ref="O97:P97"/>
    <mergeCell ref="Q97:R97"/>
  </mergeCells>
  <pageMargins left="0" right="0" top="0" bottom="0" header="0.31496062992125984" footer="0.31496062992125984"/>
  <pageSetup paperSize="9" scale="55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Нормативное ШР</vt:lpstr>
      <vt:lpstr>ФОТ+ ШР факт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Шкляр Елена Станиславовна</dc:creator>
  <cp:lastModifiedBy>Голованова, Ольга Анатольевна</cp:lastModifiedBy>
  <cp:lastPrinted>2024-06-13T06:09:05Z</cp:lastPrinted>
  <dcterms:created xsi:type="dcterms:W3CDTF">2013-10-02T08:38:33Z</dcterms:created>
  <dcterms:modified xsi:type="dcterms:W3CDTF">2025-05-07T09:04:53Z</dcterms:modified>
</cp:coreProperties>
</file>