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ШР факт" sheetId="17" r:id="rId2"/>
  </sheets>
  <calcPr calcId="145621"/>
</workbook>
</file>

<file path=xl/calcChain.xml><?xml version="1.0" encoding="utf-8"?>
<calcChain xmlns="http://schemas.openxmlformats.org/spreadsheetml/2006/main">
  <c r="L82" i="17" l="1"/>
  <c r="U30" i="17"/>
  <c r="U31" i="17"/>
  <c r="C30" i="17"/>
  <c r="D30" i="17"/>
  <c r="I30" i="17" s="1"/>
  <c r="K30" i="17" s="1"/>
  <c r="E30" i="17"/>
  <c r="F30" i="17"/>
  <c r="G30" i="17"/>
  <c r="H30" i="17"/>
  <c r="C31" i="17"/>
  <c r="D31" i="17"/>
  <c r="E31" i="17"/>
  <c r="I31" i="17" s="1"/>
  <c r="K31" i="17" s="1"/>
  <c r="F31" i="17"/>
  <c r="G31" i="17"/>
  <c r="H31" i="17"/>
  <c r="C29" i="17"/>
  <c r="D29" i="17"/>
  <c r="E29" i="17"/>
  <c r="I29" i="17" s="1"/>
  <c r="K29" i="17" s="1"/>
  <c r="F29" i="17"/>
  <c r="G29" i="17"/>
  <c r="H29" i="17"/>
  <c r="J20" i="6"/>
  <c r="J21" i="6"/>
  <c r="E16" i="17" l="1"/>
  <c r="V88" i="17" s="1"/>
  <c r="E40" i="17" l="1"/>
  <c r="F40" i="17"/>
  <c r="G40" i="17"/>
  <c r="H40" i="17"/>
  <c r="D40" i="17"/>
  <c r="C40" i="17"/>
  <c r="D39" i="17"/>
  <c r="F79" i="17"/>
  <c r="H79" i="17"/>
  <c r="U21" i="17"/>
  <c r="U22" i="17"/>
  <c r="U23" i="17"/>
  <c r="U24" i="17"/>
  <c r="U25" i="17"/>
  <c r="U26" i="17"/>
  <c r="U27" i="17"/>
  <c r="U28" i="17"/>
  <c r="U29" i="17"/>
  <c r="U35" i="17"/>
  <c r="U36" i="17"/>
  <c r="U37" i="17"/>
  <c r="O32" i="17"/>
  <c r="P32" i="17"/>
  <c r="Q32" i="17"/>
  <c r="T32" i="17"/>
  <c r="P85" i="17"/>
  <c r="R83" i="17"/>
  <c r="T83" i="17"/>
  <c r="T85" i="17" s="1"/>
  <c r="R82" i="17"/>
  <c r="T82" i="17"/>
  <c r="U75" i="17"/>
  <c r="U76" i="17"/>
  <c r="U77" i="17"/>
  <c r="R85" i="17" l="1"/>
  <c r="P87" i="17"/>
  <c r="V78" i="17"/>
  <c r="U54" i="17"/>
  <c r="V51" i="17"/>
  <c r="V38" i="17"/>
  <c r="J28" i="6"/>
  <c r="J36" i="6"/>
  <c r="H44" i="6"/>
  <c r="J44" i="6" s="1"/>
  <c r="J52" i="6"/>
  <c r="C55" i="17"/>
  <c r="D55" i="17"/>
  <c r="E55" i="17"/>
  <c r="F55" i="17"/>
  <c r="G55" i="17"/>
  <c r="H55" i="17"/>
  <c r="U58" i="17" l="1"/>
  <c r="T87" i="17"/>
  <c r="R87" i="17"/>
  <c r="I55" i="17"/>
  <c r="D76" i="17"/>
  <c r="P82" i="17" s="1"/>
  <c r="F45" i="17"/>
  <c r="R48" i="17" s="1"/>
  <c r="D81" i="17"/>
  <c r="I51" i="17"/>
  <c r="D77" i="17"/>
  <c r="F81" i="17"/>
  <c r="C77" i="17"/>
  <c r="C76" i="17"/>
  <c r="D62" i="17"/>
  <c r="U65" i="17" s="1"/>
  <c r="E62" i="17"/>
  <c r="F62" i="17"/>
  <c r="G62" i="17"/>
  <c r="H62" i="17"/>
  <c r="C62" i="17"/>
  <c r="D70" i="17"/>
  <c r="U73" i="17" s="1"/>
  <c r="E70" i="17"/>
  <c r="F70" i="17"/>
  <c r="G70" i="17"/>
  <c r="H70" i="17"/>
  <c r="C70" i="17"/>
  <c r="D44" i="17"/>
  <c r="P47" i="17" s="1"/>
  <c r="E44" i="17"/>
  <c r="Q47" i="17" s="1"/>
  <c r="F44" i="17"/>
  <c r="R47" i="17" s="1"/>
  <c r="G44" i="17"/>
  <c r="S47" i="17" s="1"/>
  <c r="H44" i="17"/>
  <c r="T47" i="17" s="1"/>
  <c r="C44" i="17"/>
  <c r="O47" i="17" s="1"/>
  <c r="U47" i="17" l="1"/>
  <c r="C46" i="17"/>
  <c r="O49" i="17" s="1"/>
  <c r="O83" i="17"/>
  <c r="P83" i="17"/>
  <c r="P84" i="17" s="1"/>
  <c r="Q84" i="17" s="1"/>
  <c r="C45" i="17"/>
  <c r="O48" i="17" s="1"/>
  <c r="O82" i="17"/>
  <c r="H81" i="17"/>
  <c r="I70" i="17"/>
  <c r="I44" i="17"/>
  <c r="F46" i="17"/>
  <c r="R49" i="17" s="1"/>
  <c r="I62" i="17"/>
  <c r="D46" i="17"/>
  <c r="P49" i="17" s="1"/>
  <c r="D78" i="17"/>
  <c r="E78" i="17" s="1"/>
  <c r="D45" i="17"/>
  <c r="P48" i="17" s="1"/>
  <c r="P43" i="17"/>
  <c r="D16" i="17"/>
  <c r="C16" i="17"/>
  <c r="U13" i="17" l="1"/>
  <c r="G78" i="17"/>
  <c r="S84" i="17"/>
  <c r="C78" i="17"/>
  <c r="C79" i="17" s="1"/>
  <c r="O43" i="17"/>
  <c r="H45" i="6"/>
  <c r="H46" i="6"/>
  <c r="H47" i="6"/>
  <c r="I78" i="17" l="1"/>
  <c r="C81" i="17"/>
  <c r="O84" i="17"/>
  <c r="U84" i="17"/>
  <c r="C63" i="17"/>
  <c r="D63" i="17"/>
  <c r="U66" i="17" s="1"/>
  <c r="E63" i="17"/>
  <c r="F63" i="17"/>
  <c r="G63" i="17"/>
  <c r="H63" i="17"/>
  <c r="C64" i="17"/>
  <c r="D64" i="17"/>
  <c r="E64" i="17"/>
  <c r="F64" i="17"/>
  <c r="G64" i="17"/>
  <c r="H64" i="17"/>
  <c r="C65" i="17"/>
  <c r="D65" i="17"/>
  <c r="U68" i="17" s="1"/>
  <c r="E65" i="17"/>
  <c r="F65" i="17"/>
  <c r="G65" i="17"/>
  <c r="H65" i="17"/>
  <c r="J45" i="6"/>
  <c r="J46" i="6"/>
  <c r="J47" i="6"/>
  <c r="O85" i="17" l="1"/>
  <c r="O87" i="17" s="1"/>
  <c r="U67" i="17"/>
  <c r="I65" i="17"/>
  <c r="I63" i="17"/>
  <c r="I64" i="17"/>
  <c r="F22" i="6"/>
  <c r="F47" i="17"/>
  <c r="R50" i="17" s="1"/>
  <c r="H47" i="17"/>
  <c r="T50" i="17" s="1"/>
  <c r="H45" i="17" l="1"/>
  <c r="T48" i="17" s="1"/>
  <c r="H46" i="17"/>
  <c r="T49" i="17" s="1"/>
  <c r="P42" i="17"/>
  <c r="E39" i="17"/>
  <c r="Q42" i="17" s="1"/>
  <c r="F39" i="17"/>
  <c r="R42" i="17" s="1"/>
  <c r="G39" i="17"/>
  <c r="S42" i="17" s="1"/>
  <c r="H39" i="17"/>
  <c r="T42" i="17" s="1"/>
  <c r="C39" i="17"/>
  <c r="O42" i="17" s="1"/>
  <c r="C38" i="17"/>
  <c r="O41" i="17" s="1"/>
  <c r="U42" i="17" l="1"/>
  <c r="I39" i="17"/>
  <c r="F48" i="6"/>
  <c r="H48" i="6" s="1"/>
  <c r="F42" i="6"/>
  <c r="F38" i="6"/>
  <c r="H38" i="6" s="1"/>
  <c r="F35" i="6"/>
  <c r="F33" i="6"/>
  <c r="F32" i="6"/>
  <c r="F30" i="6"/>
  <c r="F29" i="6"/>
  <c r="F19" i="6"/>
  <c r="H19" i="6" s="1"/>
  <c r="H43" i="6"/>
  <c r="H22" i="6"/>
  <c r="H13" i="6"/>
  <c r="H12" i="6"/>
  <c r="H10" i="6"/>
  <c r="E76" i="17" l="1"/>
  <c r="E77" i="17"/>
  <c r="H30" i="6"/>
  <c r="D38" i="17"/>
  <c r="P41" i="17" s="1"/>
  <c r="H29" i="6"/>
  <c r="H42" i="6"/>
  <c r="Q83" i="17" l="1"/>
  <c r="Q85" i="17" s="1"/>
  <c r="E79" i="17"/>
  <c r="E81" i="17" s="1"/>
  <c r="E45" i="17"/>
  <c r="Q48" i="17" s="1"/>
  <c r="Q82" i="17"/>
  <c r="G76" i="17"/>
  <c r="E46" i="17"/>
  <c r="Q49" i="17" s="1"/>
  <c r="G77" i="17"/>
  <c r="D24" i="17"/>
  <c r="D22" i="17"/>
  <c r="G79" i="17" l="1"/>
  <c r="Q87" i="17"/>
  <c r="G45" i="17"/>
  <c r="S82" i="17"/>
  <c r="U82" i="17" s="1"/>
  <c r="G46" i="17"/>
  <c r="S49" i="17" s="1"/>
  <c r="U49" i="17" s="1"/>
  <c r="S83" i="17"/>
  <c r="S85" i="17" s="1"/>
  <c r="I76" i="17"/>
  <c r="I77" i="17"/>
  <c r="G81" i="17"/>
  <c r="G49" i="6"/>
  <c r="I79" i="17" l="1"/>
  <c r="I46" i="17"/>
  <c r="S87" i="17"/>
  <c r="U83" i="17"/>
  <c r="U85" i="17" s="1"/>
  <c r="I45" i="17"/>
  <c r="S48" i="17"/>
  <c r="U48" i="17" s="1"/>
  <c r="I80" i="17"/>
  <c r="I81" i="17" s="1"/>
  <c r="H49" i="6"/>
  <c r="F67" i="17"/>
  <c r="R70" i="17" s="1"/>
  <c r="R78" i="17" s="1"/>
  <c r="R80" i="17" s="1"/>
  <c r="C27" i="17"/>
  <c r="U86" i="17" l="1"/>
  <c r="U87" i="17" s="1"/>
  <c r="C71" i="17"/>
  <c r="D71" i="17"/>
  <c r="U74" i="17" s="1"/>
  <c r="E71" i="17"/>
  <c r="F71" i="17"/>
  <c r="G71" i="17"/>
  <c r="H71" i="17"/>
  <c r="J53" i="6"/>
  <c r="C41" i="17"/>
  <c r="O44" i="17" s="1"/>
  <c r="D41" i="17"/>
  <c r="P44" i="17" s="1"/>
  <c r="E41" i="17"/>
  <c r="Q44" i="17" s="1"/>
  <c r="F41" i="17"/>
  <c r="R44" i="17" s="1"/>
  <c r="G41" i="17"/>
  <c r="S44" i="17" s="1"/>
  <c r="H41" i="17"/>
  <c r="T44" i="17" s="1"/>
  <c r="C42" i="17"/>
  <c r="O45" i="17" s="1"/>
  <c r="D42" i="17"/>
  <c r="P45" i="17" s="1"/>
  <c r="E42" i="17"/>
  <c r="Q45" i="17" s="1"/>
  <c r="F42" i="17"/>
  <c r="R45" i="17" s="1"/>
  <c r="G42" i="17"/>
  <c r="S45" i="17" s="1"/>
  <c r="H42" i="17"/>
  <c r="T45" i="17" s="1"/>
  <c r="C43" i="17"/>
  <c r="O46" i="17" s="1"/>
  <c r="D43" i="17"/>
  <c r="P46" i="17" s="1"/>
  <c r="E43" i="17"/>
  <c r="Q46" i="17" s="1"/>
  <c r="F43" i="17"/>
  <c r="R46" i="17" s="1"/>
  <c r="G43" i="17"/>
  <c r="S46" i="17" s="1"/>
  <c r="H43" i="17"/>
  <c r="T46" i="17" s="1"/>
  <c r="Q43" i="17"/>
  <c r="R43" i="17"/>
  <c r="S43" i="17"/>
  <c r="T43" i="17"/>
  <c r="J35" i="17"/>
  <c r="U43" i="17" l="1"/>
  <c r="U46" i="17"/>
  <c r="U45" i="17"/>
  <c r="U44" i="17"/>
  <c r="I40" i="17"/>
  <c r="I43" i="17"/>
  <c r="I41" i="17"/>
  <c r="I42" i="17"/>
  <c r="I71" i="17"/>
  <c r="C53" i="17"/>
  <c r="D53" i="17"/>
  <c r="U56" i="17" s="1"/>
  <c r="E53" i="17"/>
  <c r="F53" i="17"/>
  <c r="G53" i="17"/>
  <c r="H53" i="17"/>
  <c r="C54" i="17"/>
  <c r="D54" i="17"/>
  <c r="U57" i="17" s="1"/>
  <c r="E54" i="17"/>
  <c r="F54" i="17"/>
  <c r="G54" i="17"/>
  <c r="H54" i="17"/>
  <c r="C56" i="17"/>
  <c r="D56" i="17"/>
  <c r="U59" i="17" s="1"/>
  <c r="E56" i="17"/>
  <c r="F56" i="17"/>
  <c r="G56" i="17"/>
  <c r="H56" i="17"/>
  <c r="C57" i="17"/>
  <c r="D57" i="17"/>
  <c r="E57" i="17"/>
  <c r="F57" i="17"/>
  <c r="H57" i="17"/>
  <c r="C58" i="17"/>
  <c r="D58" i="17"/>
  <c r="U61" i="17" s="1"/>
  <c r="E58" i="17"/>
  <c r="F58" i="17"/>
  <c r="G58" i="17"/>
  <c r="H58" i="17"/>
  <c r="C59" i="17"/>
  <c r="D59" i="17"/>
  <c r="U62" i="17" s="1"/>
  <c r="E59" i="17"/>
  <c r="F59" i="17"/>
  <c r="G59" i="17"/>
  <c r="H59" i="17"/>
  <c r="C60" i="17"/>
  <c r="D60" i="17"/>
  <c r="U63" i="17" s="1"/>
  <c r="E60" i="17"/>
  <c r="F60" i="17"/>
  <c r="G60" i="17"/>
  <c r="H60" i="17"/>
  <c r="C61" i="17"/>
  <c r="D61" i="17"/>
  <c r="E61" i="17"/>
  <c r="F61" i="17"/>
  <c r="H61" i="17"/>
  <c r="C66" i="17"/>
  <c r="D66" i="17"/>
  <c r="E66" i="17"/>
  <c r="F66" i="17"/>
  <c r="H66" i="17"/>
  <c r="C67" i="17"/>
  <c r="O70" i="17" s="1"/>
  <c r="D67" i="17"/>
  <c r="P70" i="17" s="1"/>
  <c r="H67" i="17"/>
  <c r="T70" i="17" s="1"/>
  <c r="T78" i="17" s="1"/>
  <c r="T80" i="17" s="1"/>
  <c r="C68" i="17"/>
  <c r="D68" i="17"/>
  <c r="U71" i="17" s="1"/>
  <c r="E68" i="17"/>
  <c r="F68" i="17"/>
  <c r="G68" i="17"/>
  <c r="H68" i="17"/>
  <c r="C69" i="17"/>
  <c r="D69" i="17"/>
  <c r="U72" i="17" s="1"/>
  <c r="E69" i="17"/>
  <c r="F69" i="17"/>
  <c r="G69" i="17"/>
  <c r="H69" i="17"/>
  <c r="D52" i="17"/>
  <c r="E52" i="17"/>
  <c r="F52" i="17"/>
  <c r="G52" i="17"/>
  <c r="H52" i="17"/>
  <c r="C52" i="17"/>
  <c r="O78" i="17" s="1"/>
  <c r="O80" i="17" s="1"/>
  <c r="C34" i="17"/>
  <c r="D34" i="17"/>
  <c r="E34" i="17"/>
  <c r="F34" i="17"/>
  <c r="R34" i="17" s="1"/>
  <c r="G34" i="17"/>
  <c r="S34" i="17" s="1"/>
  <c r="H34" i="17"/>
  <c r="D33" i="17"/>
  <c r="P33" i="17" s="1"/>
  <c r="E33" i="17"/>
  <c r="Q33" i="17" s="1"/>
  <c r="F33" i="17"/>
  <c r="R33" i="17" s="1"/>
  <c r="G33" i="17"/>
  <c r="S33" i="17" s="1"/>
  <c r="H33" i="17"/>
  <c r="T33" i="17" s="1"/>
  <c r="C33" i="17"/>
  <c r="O33" i="17" s="1"/>
  <c r="F32" i="17"/>
  <c r="R32" i="17" s="1"/>
  <c r="E38" i="17"/>
  <c r="Q41" i="17" s="1"/>
  <c r="U33" i="17" l="1"/>
  <c r="T34" i="17"/>
  <c r="P78" i="17"/>
  <c r="P80" i="17" s="1"/>
  <c r="U55" i="17"/>
  <c r="Q34" i="17"/>
  <c r="P34" i="17"/>
  <c r="O34" i="17"/>
  <c r="G32" i="17"/>
  <c r="I33" i="17"/>
  <c r="I52" i="17"/>
  <c r="I59" i="17"/>
  <c r="I69" i="17"/>
  <c r="I56" i="17"/>
  <c r="I53" i="17"/>
  <c r="I60" i="17"/>
  <c r="I58" i="17"/>
  <c r="I68" i="17"/>
  <c r="I34" i="17"/>
  <c r="I54" i="17"/>
  <c r="F38" i="17"/>
  <c r="R41" i="17" s="1"/>
  <c r="C21" i="17"/>
  <c r="D21" i="17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D27" i="17"/>
  <c r="E27" i="17"/>
  <c r="F27" i="17"/>
  <c r="G27" i="17"/>
  <c r="H27" i="17"/>
  <c r="C28" i="17"/>
  <c r="D28" i="17"/>
  <c r="E28" i="17"/>
  <c r="F28" i="17"/>
  <c r="G28" i="17"/>
  <c r="H28" i="17"/>
  <c r="D20" i="17"/>
  <c r="P20" i="17" s="1"/>
  <c r="E20" i="17"/>
  <c r="Q20" i="17" s="1"/>
  <c r="F20" i="17"/>
  <c r="R20" i="17" s="1"/>
  <c r="H20" i="17"/>
  <c r="T20" i="17" s="1"/>
  <c r="T38" i="17" l="1"/>
  <c r="T40" i="17" s="1"/>
  <c r="Q38" i="17"/>
  <c r="Q40" i="17" s="1"/>
  <c r="U34" i="17"/>
  <c r="P38" i="17"/>
  <c r="P40" i="17" s="1"/>
  <c r="G38" i="17"/>
  <c r="S41" i="17" s="1"/>
  <c r="S32" i="17"/>
  <c r="U32" i="17" s="1"/>
  <c r="R38" i="17"/>
  <c r="R40" i="17" s="1"/>
  <c r="I32" i="17"/>
  <c r="I26" i="17"/>
  <c r="I28" i="17"/>
  <c r="K28" i="17" s="1"/>
  <c r="I25" i="17"/>
  <c r="K25" i="17" s="1"/>
  <c r="I27" i="17"/>
  <c r="I24" i="17"/>
  <c r="I21" i="17"/>
  <c r="I23" i="17"/>
  <c r="K23" i="17" s="1"/>
  <c r="K27" i="17"/>
  <c r="R51" i="17" l="1"/>
  <c r="R53" i="17" s="1"/>
  <c r="R81" i="17" s="1"/>
  <c r="R88" i="17" s="1"/>
  <c r="K34" i="17"/>
  <c r="K24" i="17"/>
  <c r="K21" i="17"/>
  <c r="K26" i="17"/>
  <c r="G22" i="17"/>
  <c r="I22" i="17" s="1"/>
  <c r="K22" i="17" l="1"/>
  <c r="G20" i="17"/>
  <c r="J10" i="6"/>
  <c r="I20" i="17" l="1"/>
  <c r="S20" i="17"/>
  <c r="E47" i="17"/>
  <c r="Q50" i="17" s="1"/>
  <c r="Q51" i="17" s="1"/>
  <c r="Q53" i="17" s="1"/>
  <c r="D47" i="17"/>
  <c r="P50" i="17" s="1"/>
  <c r="C47" i="17"/>
  <c r="O50" i="17" s="1"/>
  <c r="O51" i="17" s="1"/>
  <c r="O53" i="17" s="1"/>
  <c r="O81" i="17" s="1"/>
  <c r="E35" i="17"/>
  <c r="U20" i="17" l="1"/>
  <c r="S38" i="17"/>
  <c r="S40" i="17" s="1"/>
  <c r="P51" i="17"/>
  <c r="P53" i="17" s="1"/>
  <c r="P81" i="17" s="1"/>
  <c r="P88" i="17" s="1"/>
  <c r="G47" i="17"/>
  <c r="H38" i="17"/>
  <c r="I38" i="17" l="1"/>
  <c r="T41" i="17"/>
  <c r="I47" i="17"/>
  <c r="S50" i="17"/>
  <c r="K33" i="17"/>
  <c r="K32" i="17"/>
  <c r="E54" i="6"/>
  <c r="I54" i="6"/>
  <c r="D54" i="6"/>
  <c r="J51" i="6"/>
  <c r="T51" i="17" l="1"/>
  <c r="T53" i="17" s="1"/>
  <c r="T81" i="17" s="1"/>
  <c r="T88" i="17" s="1"/>
  <c r="U41" i="17"/>
  <c r="S51" i="17"/>
  <c r="S53" i="17" s="1"/>
  <c r="U50" i="17"/>
  <c r="J11" i="6"/>
  <c r="J14" i="6"/>
  <c r="J15" i="6"/>
  <c r="J16" i="6"/>
  <c r="J17" i="6"/>
  <c r="J18" i="6"/>
  <c r="J23" i="6"/>
  <c r="J24" i="6"/>
  <c r="J25" i="6"/>
  <c r="J26" i="6"/>
  <c r="J27" i="6"/>
  <c r="J31" i="6"/>
  <c r="J32" i="6"/>
  <c r="J33" i="6"/>
  <c r="J34" i="6"/>
  <c r="J35" i="6"/>
  <c r="J37" i="6"/>
  <c r="J39" i="6"/>
  <c r="J40" i="6"/>
  <c r="J41" i="6"/>
  <c r="J50" i="6"/>
  <c r="U51" i="17" l="1"/>
  <c r="U52" i="17" s="1"/>
  <c r="U53" i="17" s="1"/>
  <c r="J19" i="6"/>
  <c r="L72" i="17" l="1"/>
  <c r="L48" i="17"/>
  <c r="J12" i="6" l="1"/>
  <c r="J22" i="6"/>
  <c r="F54" i="6" l="1"/>
  <c r="E67" i="17"/>
  <c r="Q70" i="17" s="1"/>
  <c r="C20" i="17"/>
  <c r="O20" i="17" s="1"/>
  <c r="O38" i="17" s="1"/>
  <c r="O40" i="17" s="1"/>
  <c r="O88" i="17" s="1"/>
  <c r="U70" i="17" l="1"/>
  <c r="Q78" i="17"/>
  <c r="Q80" i="17" s="1"/>
  <c r="Q81" i="17" s="1"/>
  <c r="Q88" i="17" s="1"/>
  <c r="K20" i="17"/>
  <c r="D35" i="17"/>
  <c r="I35" i="17"/>
  <c r="C35" i="17"/>
  <c r="F35" i="17"/>
  <c r="H35" i="17"/>
  <c r="H37" i="17" s="1"/>
  <c r="H72" i="17"/>
  <c r="H74" i="17" s="1"/>
  <c r="D72" i="17"/>
  <c r="D74" i="17" s="1"/>
  <c r="C72" i="17"/>
  <c r="C74" i="17" s="1"/>
  <c r="I36" i="17" l="1"/>
  <c r="K35" i="17"/>
  <c r="K36" i="17" s="1"/>
  <c r="K37" i="17" s="1"/>
  <c r="E37" i="17"/>
  <c r="I37" i="17" l="1"/>
  <c r="U38" i="17" s="1"/>
  <c r="U39" i="17" s="1"/>
  <c r="I58" i="6"/>
  <c r="G66" i="17"/>
  <c r="G57" i="17"/>
  <c r="I66" i="17" l="1"/>
  <c r="U69" i="17"/>
  <c r="I57" i="17"/>
  <c r="U40" i="17"/>
  <c r="J43" i="6"/>
  <c r="G61" i="17"/>
  <c r="J30" i="6"/>
  <c r="J29" i="6"/>
  <c r="J13" i="6"/>
  <c r="J42" i="6"/>
  <c r="J38" i="6"/>
  <c r="J48" i="6"/>
  <c r="E72" i="17"/>
  <c r="I61" i="17" l="1"/>
  <c r="U64" i="17"/>
  <c r="U60" i="17"/>
  <c r="G35" i="17"/>
  <c r="E74" i="17"/>
  <c r="F58" i="6"/>
  <c r="E58" i="6"/>
  <c r="D58" i="6"/>
  <c r="U78" i="17" l="1"/>
  <c r="U79" i="17" s="1"/>
  <c r="C37" i="17"/>
  <c r="U80" i="17" l="1"/>
  <c r="U81" i="17" s="1"/>
  <c r="U88" i="17" s="1"/>
  <c r="U89" i="17"/>
  <c r="D37" i="17"/>
  <c r="F37" i="17"/>
  <c r="G37" i="17" l="1"/>
  <c r="H48" i="17" l="1"/>
  <c r="H50" i="17" l="1"/>
  <c r="H75" i="17" s="1"/>
  <c r="H82" i="17" s="1"/>
  <c r="L35" i="17" l="1"/>
  <c r="J37" i="17" l="1"/>
  <c r="C48" i="17"/>
  <c r="D48" i="17"/>
  <c r="D50" i="17" l="1"/>
  <c r="D75" i="17" s="1"/>
  <c r="D82" i="17" s="1"/>
  <c r="C50" i="17"/>
  <c r="C75" i="17" s="1"/>
  <c r="C82" i="17" s="1"/>
  <c r="F48" i="17" l="1"/>
  <c r="F50" i="17" s="1"/>
  <c r="F72" i="17" l="1"/>
  <c r="F74" i="17" s="1"/>
  <c r="F75" i="17" s="1"/>
  <c r="F82" i="17" s="1"/>
  <c r="J49" i="6"/>
  <c r="J54" i="6" s="1"/>
  <c r="J55" i="6" s="1"/>
  <c r="G54" i="6"/>
  <c r="G58" i="6" s="1"/>
  <c r="J56" i="6" l="1"/>
  <c r="J58" i="6" s="1"/>
  <c r="G67" i="17"/>
  <c r="H54" i="6"/>
  <c r="H58" i="6" s="1"/>
  <c r="I67" i="17" l="1"/>
  <c r="I72" i="17" s="1"/>
  <c r="I73" i="17" s="1"/>
  <c r="S70" i="17"/>
  <c r="S78" i="17" s="1"/>
  <c r="S80" i="17" s="1"/>
  <c r="S81" i="17" s="1"/>
  <c r="S88" i="17" s="1"/>
  <c r="G48" i="17"/>
  <c r="G50" i="17" s="1"/>
  <c r="G72" i="17"/>
  <c r="G74" i="17" s="1"/>
  <c r="G75" i="17" l="1"/>
  <c r="G82" i="17" s="1"/>
  <c r="I74" i="17"/>
  <c r="I48" i="17" l="1"/>
  <c r="I49" i="17" s="1"/>
  <c r="I83" i="17" s="1"/>
  <c r="E48" i="17"/>
  <c r="E50" i="17" s="1"/>
  <c r="E75" i="17" s="1"/>
  <c r="E82" i="17" s="1"/>
  <c r="I50" i="17" l="1"/>
  <c r="I75" i="17" s="1"/>
  <c r="I82" i="17" s="1"/>
</calcChain>
</file>

<file path=xl/sharedStrings.xml><?xml version="1.0" encoding="utf-8"?>
<sst xmlns="http://schemas.openxmlformats.org/spreadsheetml/2006/main" count="263" uniqueCount="121">
  <si>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</si>
  <si>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</si>
  <si>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</si>
  <si>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</si>
  <si>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</si>
  <si>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</si>
  <si>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</si>
  <si>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</si>
  <si>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</si>
  <si>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</si>
  <si>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</si>
  <si>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</si>
  <si>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</si>
  <si>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</si>
  <si>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</si>
  <si>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</si>
  <si>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</si>
  <si>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</si>
  <si>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</si>
  <si>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</si>
  <si>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</si>
  <si>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</si>
  <si>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</si>
  <si>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</si>
  <si>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</si>
  <si>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</si>
  <si>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</si>
  <si>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</si>
  <si>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</si>
  <si>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</si>
  <si>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</si>
  <si>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</si>
  <si>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</si>
  <si>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</si>
  <si>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</si>
  <si>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</si>
  <si>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</si>
  <si>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</si>
  <si>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</si>
  <si>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</si>
  <si>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</si>
  <si>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</si>
  <si>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</si>
  <si>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</si>
  <si>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</si>
  <si>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</si>
  <si>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</si>
  <si>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</si>
  <si>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</si>
  <si>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</si>
  <si>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</si>
  <si>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</si>
  <si>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</si>
  <si>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</si>
  <si>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</si>
  <si>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</si>
  <si>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</si>
  <si>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</si>
  <si>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</si>
  <si>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</si>
  <si>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</si>
  <si>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</si>
  <si>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</si>
  <si>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</si>
  <si>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</si>
  <si>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</si>
  <si>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</si>
  <si>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</si>
  <si>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</si>
  <si>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</si>
  <si>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</si>
  <si>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</si>
  <si>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</si>
  <si>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</si>
  <si>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</si>
  <si>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</si>
  <si>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</si>
  <si>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</si>
  <si>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</si>
  <si>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</si>
  <si>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</si>
  <si>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</si>
  <si>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</si>
  <si>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</si>
  <si>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</si>
  <si>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</si>
  <si>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</si>
  <si>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</si>
  <si>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</si>
  <si>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</si>
  <si>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</si>
  <si>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</si>
  <si>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</si>
  <si>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</si>
  <si>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</si>
  <si>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</si>
  <si>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</si>
  <si>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</si>
  <si>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</si>
  <si>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</si>
  <si>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</si>
  <si>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</si>
  <si>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</si>
  <si>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</si>
  <si>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</si>
  <si>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</si>
  <si>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</si>
  <si>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</si>
  <si>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</si>
  <si>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</si>
  <si>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>ВСЕГО внебюджет ЗП ( Присмотр и уход)</t>
  </si>
  <si>
    <t>МДОУ "Детский сад №          "</t>
  </si>
  <si>
    <t xml:space="preserve">Приказом организации от "                                 "  №  </t>
  </si>
  <si>
    <t>Руководитель учреждения</t>
  </si>
  <si>
    <t xml:space="preserve">    ______________________________________</t>
  </si>
  <si>
    <t>НОРМАТИВНОЕ  ШТАТНОЕ РАСПИСАНИЕ ПО ДЕТСКОМУ САДУ №____________</t>
  </si>
  <si>
    <t>Тьютор</t>
  </si>
  <si>
    <t>Ассистент по оказанию технической помощи инвалидам и лицам с ограниченными возможностями здоровья</t>
  </si>
  <si>
    <t>на 1 мая 2025г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</si>
  <si>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№_____________  НА 1.05.2025    г</t>
  </si>
  <si>
    <t>на период 2024 -2025  уч.год_с "01" мая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</si>
</sst>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56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0" xfId="0" applyFont="1" applyAlignment="1">
      <alignment vertical="justify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vertical="justify"/>
    </xf>
    <xf numFmtId="0" fontId="9" fillId="0" borderId="24" xfId="0" applyFont="1" applyBorder="1"/>
    <xf numFmtId="0" fontId="9" fillId="0" borderId="12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0" fontId="9" fillId="0" borderId="16" xfId="0" applyFont="1" applyBorder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0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3" fillId="5" borderId="1" xfId="0" applyFont="1" applyFill="1" applyBorder="1" applyAlignment="1">
      <alignment horizontal="center"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8" fillId="2" borderId="28" xfId="0" applyFont="1" applyFill="1" applyBorder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2" fontId="10" fillId="3" borderId="5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2" fontId="10" fillId="3" borderId="8" xfId="0" applyNumberFormat="1" applyFont="1" applyFill="1" applyBorder="1" applyAlignment="1">
      <alignment horizontal="center"/>
    </xf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2" fontId="13" fillId="4" borderId="18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Protection="1">
      <protection locked="0"/>
    </xf>
    <xf numFmtId="0" fontId="10" fillId="2" borderId="1" xfId="0" applyFont="1" applyFill="1" applyBorder="1"/>
    <xf numFmtId="0" fontId="16" fillId="0" borderId="0" xfId="0" applyFont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center"/>
    </xf>
    <xf numFmtId="0" fontId="16" fillId="7" borderId="0" xfId="0" applyFont="1" applyFill="1" applyBorder="1" applyProtection="1">
      <protection locked="0"/>
    </xf>
    <xf numFmtId="0" fontId="10" fillId="6" borderId="4" xfId="0" applyFont="1" applyFill="1" applyBorder="1" applyAlignment="1">
      <alignment horizontal="right"/>
    </xf>
    <xf numFmtId="0" fontId="10" fillId="6" borderId="24" xfId="0" applyFont="1" applyFill="1" applyBorder="1" applyAlignment="1">
      <alignment horizontal="right"/>
    </xf>
    <xf numFmtId="0" fontId="10" fillId="6" borderId="1" xfId="0" applyFont="1" applyFill="1" applyBorder="1" applyAlignment="1">
      <alignment vertical="justify"/>
    </xf>
    <xf numFmtId="2" fontId="13" fillId="6" borderId="10" xfId="0" applyNumberFormat="1" applyFont="1" applyFill="1" applyBorder="1" applyAlignment="1">
      <alignment horizontal="center"/>
    </xf>
    <xf numFmtId="2" fontId="13" fillId="6" borderId="11" xfId="0" applyNumberFormat="1" applyFont="1" applyFill="1" applyBorder="1" applyAlignment="1">
      <alignment horizontal="center"/>
    </xf>
    <xf numFmtId="2" fontId="13" fillId="6" borderId="26" xfId="0" applyNumberFormat="1" applyFont="1" applyFill="1" applyBorder="1" applyAlignment="1">
      <alignment horizontal="center" vertical="center"/>
    </xf>
    <xf numFmtId="2" fontId="16" fillId="6" borderId="15" xfId="0" applyNumberFormat="1" applyFont="1" applyFill="1" applyBorder="1" applyAlignment="1" applyProtection="1">
      <alignment horizontal="center"/>
      <protection locked="0"/>
    </xf>
    <xf numFmtId="2" fontId="13" fillId="3" borderId="8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0" fontId="16" fillId="3" borderId="28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2" fontId="13" fillId="3" borderId="10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2" fontId="13" fillId="5" borderId="25" xfId="0" applyNumberFormat="1" applyFont="1" applyFill="1" applyBorder="1" applyAlignment="1">
      <alignment horizontal="center" vertical="center"/>
    </xf>
    <xf numFmtId="2" fontId="13" fillId="5" borderId="28" xfId="0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2" borderId="44" xfId="0" applyNumberFormat="1" applyFont="1" applyFill="1" applyBorder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2" fontId="13" fillId="6" borderId="18" xfId="0" applyNumberFormat="1" applyFont="1" applyFill="1" applyBorder="1" applyAlignment="1">
      <alignment horizontal="center" vertical="center"/>
    </xf>
    <xf numFmtId="2" fontId="13" fillId="6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justify"/>
    </xf>
    <xf numFmtId="0" fontId="22" fillId="4" borderId="0" xfId="0" applyFont="1" applyFill="1"/>
    <xf numFmtId="0" fontId="10" fillId="6" borderId="8" xfId="0" applyFont="1" applyFill="1" applyBorder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4" fontId="9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left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center"/>
    </xf>
    <xf numFmtId="4" fontId="7" fillId="7" borderId="1" xfId="0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horizontal="left" vertical="justify"/>
    </xf>
    <xf numFmtId="4" fontId="7" fillId="7" borderId="1" xfId="0" applyNumberFormat="1" applyFont="1" applyFill="1" applyBorder="1" applyAlignment="1">
      <alignment horizontal="left" wrapText="1"/>
    </xf>
    <xf numFmtId="4" fontId="7" fillId="7" borderId="1" xfId="0" applyNumberFormat="1" applyFont="1" applyFill="1" applyBorder="1" applyAlignment="1" applyProtection="1">
      <alignment vertical="center"/>
      <protection locked="0"/>
    </xf>
    <xf numFmtId="4" fontId="15" fillId="7" borderId="1" xfId="0" applyNumberFormat="1" applyFont="1" applyFill="1" applyBorder="1" applyAlignment="1" applyProtection="1">
      <alignment vertical="center"/>
      <protection locked="0"/>
    </xf>
    <xf numFmtId="4" fontId="7" fillId="7" borderId="1" xfId="0" applyNumberFormat="1" applyFont="1" applyFill="1" applyBorder="1" applyAlignment="1">
      <alignment wrapText="1"/>
    </xf>
    <xf numFmtId="4" fontId="21" fillId="0" borderId="0" xfId="0" applyNumberFormat="1" applyFont="1"/>
    <xf numFmtId="4" fontId="9" fillId="7" borderId="0" xfId="0" applyNumberFormat="1" applyFont="1" applyFill="1" applyAlignment="1">
      <alignment wrapText="1"/>
    </xf>
    <xf numFmtId="4" fontId="7" fillId="7" borderId="1" xfId="1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vertical="justify"/>
    </xf>
    <xf numFmtId="4" fontId="7" fillId="7" borderId="8" xfId="0" applyNumberFormat="1" applyFont="1" applyFill="1" applyBorder="1"/>
    <xf numFmtId="4" fontId="7" fillId="7" borderId="8" xfId="0" applyNumberFormat="1" applyFont="1" applyFill="1" applyBorder="1" applyProtection="1">
      <protection locked="0"/>
    </xf>
    <xf numFmtId="4" fontId="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4" fontId="14" fillId="7" borderId="10" xfId="0" applyNumberFormat="1" applyFont="1" applyFill="1" applyBorder="1"/>
    <xf numFmtId="4" fontId="14" fillId="7" borderId="10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/>
    </xf>
    <xf numFmtId="4" fontId="10" fillId="0" borderId="40" xfId="0" applyNumberFormat="1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0" fillId="0" borderId="42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/>
    </xf>
    <xf numFmtId="4" fontId="10" fillId="7" borderId="4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33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/>
    </xf>
    <xf numFmtId="4" fontId="13" fillId="6" borderId="8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4" fontId="13" fillId="6" borderId="40" xfId="0" applyNumberFormat="1" applyFont="1" applyFill="1" applyBorder="1" applyAlignment="1">
      <alignment horizontal="center"/>
    </xf>
    <xf numFmtId="4" fontId="18" fillId="6" borderId="10" xfId="0" applyNumberFormat="1" applyFont="1" applyFill="1" applyBorder="1" applyAlignment="1">
      <alignment horizontal="center"/>
    </xf>
    <xf numFmtId="4" fontId="18" fillId="8" borderId="10" xfId="0" applyNumberFormat="1" applyFont="1" applyFill="1" applyBorder="1" applyAlignment="1">
      <alignment horizontal="center"/>
    </xf>
    <xf numFmtId="4" fontId="18" fillId="6" borderId="1" xfId="0" applyNumberFormat="1" applyFont="1" applyFill="1" applyBorder="1" applyAlignment="1">
      <alignment horizontal="center"/>
    </xf>
    <xf numFmtId="4" fontId="13" fillId="6" borderId="26" xfId="0" applyNumberFormat="1" applyFont="1" applyFill="1" applyBorder="1" applyAlignment="1">
      <alignment horizontal="center" vertical="center"/>
    </xf>
    <xf numFmtId="4" fontId="13" fillId="6" borderId="42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18" xfId="0" applyNumberFormat="1" applyFont="1" applyFill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6" fillId="0" borderId="0" xfId="0" applyNumberFormat="1" applyFont="1"/>
    <xf numFmtId="4" fontId="10" fillId="7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7" borderId="26" xfId="0" applyNumberFormat="1" applyFont="1" applyFill="1" applyBorder="1" applyAlignment="1">
      <alignment horizontal="center"/>
    </xf>
    <xf numFmtId="4" fontId="10" fillId="7" borderId="4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>
      <alignment wrapText="1"/>
    </xf>
    <xf numFmtId="0" fontId="16" fillId="5" borderId="0" xfId="0" applyFont="1" applyFill="1" applyAlignment="1">
      <alignment vertical="center" wrapText="1"/>
    </xf>
    <xf numFmtId="4" fontId="10" fillId="7" borderId="8" xfId="0" applyNumberFormat="1" applyFont="1" applyFill="1" applyBorder="1" applyAlignment="1">
      <alignment horizontal="center"/>
    </xf>
    <xf numFmtId="0" fontId="10" fillId="6" borderId="5" xfId="0" applyFont="1" applyFill="1" applyBorder="1"/>
    <xf numFmtId="2" fontId="10" fillId="6" borderId="5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/>
    </xf>
    <xf numFmtId="4" fontId="13" fillId="2" borderId="47" xfId="0" applyNumberFormat="1" applyFont="1" applyFill="1" applyBorder="1" applyAlignment="1">
      <alignment horizontal="center"/>
    </xf>
    <xf numFmtId="0" fontId="16" fillId="0" borderId="8" xfId="0" applyFont="1" applyFill="1" applyBorder="1"/>
    <xf numFmtId="0" fontId="10" fillId="5" borderId="8" xfId="0" applyFont="1" applyFill="1" applyBorder="1"/>
    <xf numFmtId="4" fontId="10" fillId="0" borderId="8" xfId="0" applyNumberFormat="1" applyFont="1" applyFill="1" applyBorder="1" applyAlignment="1">
      <alignment horizontal="center"/>
    </xf>
    <xf numFmtId="0" fontId="10" fillId="4" borderId="5" xfId="0" applyFont="1" applyFill="1" applyBorder="1"/>
    <xf numFmtId="4" fontId="13" fillId="5" borderId="18" xfId="0" applyNumberFormat="1" applyFont="1" applyFill="1" applyBorder="1" applyAlignment="1">
      <alignment horizontal="center" vertical="center"/>
    </xf>
    <xf numFmtId="4" fontId="13" fillId="5" borderId="19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justify"/>
    </xf>
    <xf numFmtId="0" fontId="10" fillId="2" borderId="5" xfId="0" applyFont="1" applyFill="1" applyBorder="1"/>
    <xf numFmtId="4" fontId="13" fillId="4" borderId="19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25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Border="1" applyAlignment="1"/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4" fontId="13" fillId="7" borderId="10" xfId="1" applyNumberFormat="1" applyFont="1" applyFill="1" applyBorder="1" applyAlignment="1">
      <alignment horizontal="center"/>
    </xf>
    <xf numFmtId="4" fontId="8" fillId="7" borderId="10" xfId="0" applyNumberFormat="1" applyFont="1" applyFill="1" applyBorder="1" applyAlignment="1">
      <alignment horizont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4" fontId="4" fillId="7" borderId="26" xfId="1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7" borderId="37" xfId="1" applyFont="1" applyFill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23" fillId="0" borderId="1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6" xfId="0" applyFont="1" applyBorder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5" borderId="0" xfId="0" applyFont="1" applyFill="1" applyAlignment="1">
      <alignment wrapText="1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2" zoomScale="80" zoomScaleNormal="80" workbookViewId="0">
      <selection activeCell="O35" sqref="O35"/>
    </sheetView>
  </sheetViews>
  <sheetFormatPr defaultColWidth="9.42578125" defaultRowHeight="12.75" x14ac:dyDescent="0.2"/>
  <cols>
    <col min="1" max="1" width="9.42578125" style="15" customWidth="1"/>
    <col min="2" max="2" width="5.5703125" style="15" customWidth="1"/>
    <col min="3" max="3" width="45.7109375" style="15" customWidth="1"/>
    <col min="4" max="4" width="10.28515625" style="19" customWidth="1"/>
    <col min="5" max="5" width="20.140625" style="15" customWidth="1"/>
    <col min="6" max="6" width="11.42578125" style="15" customWidth="1"/>
    <col min="7" max="7" width="10.5703125" style="15" customWidth="1"/>
    <col min="8" max="8" width="12.42578125" style="15" customWidth="1"/>
    <col min="9" max="9" width="14.140625" style="15" customWidth="1"/>
    <col min="10" max="10" width="17.140625" style="15" customWidth="1"/>
    <col min="11" max="11" width="12.42578125" style="15" customWidth="1"/>
    <col min="12" max="16384" width="9.42578125" style="15"/>
  </cols>
  <sheetData>
    <row r="1" spans="1:11" ht="35.25" hidden="1" customHeight="1" x14ac:dyDescent="0.3">
      <c r="B1" s="1"/>
      <c r="C1" s="2"/>
      <c r="D1" s="3"/>
      <c r="E1" s="3"/>
      <c r="J1" s="14"/>
    </row>
    <row r="2" spans="1:11" ht="15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s="16" customForma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1" s="16" customFormat="1" ht="15" customHeight="1" x14ac:dyDescent="0.25">
      <c r="A4" s="267"/>
      <c r="B4" s="274" t="s">
        <v>115</v>
      </c>
      <c r="C4" s="274"/>
      <c r="D4" s="274"/>
      <c r="E4" s="274"/>
      <c r="F4" s="274"/>
      <c r="G4" s="274"/>
      <c r="H4" s="274"/>
      <c r="I4" s="274"/>
      <c r="J4" s="274"/>
      <c r="K4" s="274"/>
    </row>
    <row r="5" spans="1:11" s="16" customFormat="1" ht="18.75" x14ac:dyDescent="0.3">
      <c r="A5" s="267"/>
      <c r="B5" s="267"/>
      <c r="C5" s="267"/>
      <c r="D5" s="275" t="s">
        <v>118</v>
      </c>
      <c r="E5" s="275"/>
      <c r="F5" s="275"/>
      <c r="G5" s="275"/>
      <c r="H5" s="267"/>
      <c r="I5" s="267"/>
      <c r="J5" s="267"/>
      <c r="K5" s="267"/>
    </row>
    <row r="6" spans="1:11" ht="16.5" thickBot="1" x14ac:dyDescent="0.3">
      <c r="J6" s="20"/>
    </row>
    <row r="7" spans="1:11" ht="12.95" customHeight="1" x14ac:dyDescent="0.2">
      <c r="A7" s="290" t="s">
        <v>54</v>
      </c>
      <c r="B7" s="291"/>
      <c r="C7" s="285" t="s">
        <v>57</v>
      </c>
      <c r="D7" s="287" t="s">
        <v>20</v>
      </c>
      <c r="E7" s="287" t="s">
        <v>61</v>
      </c>
      <c r="F7" s="280" t="s">
        <v>58</v>
      </c>
      <c r="G7" s="292"/>
      <c r="H7" s="292"/>
      <c r="I7" s="285"/>
      <c r="J7" s="280" t="s">
        <v>62</v>
      </c>
      <c r="K7" s="276" t="s">
        <v>63</v>
      </c>
    </row>
    <row r="8" spans="1:11" ht="123.6" customHeight="1" x14ac:dyDescent="0.2">
      <c r="A8" s="21" t="s">
        <v>55</v>
      </c>
      <c r="B8" s="22" t="s">
        <v>56</v>
      </c>
      <c r="C8" s="286"/>
      <c r="D8" s="288"/>
      <c r="E8" s="288"/>
      <c r="F8" s="23" t="s">
        <v>59</v>
      </c>
      <c r="G8" s="133" t="s">
        <v>26</v>
      </c>
      <c r="H8" s="133" t="s">
        <v>60</v>
      </c>
      <c r="I8" s="133" t="s">
        <v>28</v>
      </c>
      <c r="J8" s="281"/>
      <c r="K8" s="277"/>
    </row>
    <row r="9" spans="1:11" ht="12.6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6">
        <v>6</v>
      </c>
      <c r="G9" s="25">
        <v>7</v>
      </c>
      <c r="H9" s="25">
        <v>8</v>
      </c>
      <c r="I9" s="25">
        <v>9</v>
      </c>
      <c r="J9" s="25">
        <v>10</v>
      </c>
      <c r="K9" s="27">
        <v>11</v>
      </c>
    </row>
    <row r="10" spans="1:11" x14ac:dyDescent="0.2">
      <c r="A10" s="28"/>
      <c r="B10" s="154"/>
      <c r="C10" s="155" t="s">
        <v>90</v>
      </c>
      <c r="D10" s="156"/>
      <c r="E10" s="156"/>
      <c r="F10" s="156"/>
      <c r="G10" s="156"/>
      <c r="H10" s="157">
        <f>ROUND((E10+G10+F10)/29.3/12*42,2)</f>
        <v>0</v>
      </c>
      <c r="I10" s="156"/>
      <c r="J10" s="158">
        <f t="shared" ref="J10:J53" si="0">ROUND(SUM(E10:I10),2)</f>
        <v>0</v>
      </c>
      <c r="K10" s="29"/>
    </row>
    <row r="11" spans="1:11" x14ac:dyDescent="0.2">
      <c r="A11" s="28"/>
      <c r="B11" s="154"/>
      <c r="C11" s="155" t="s">
        <v>10</v>
      </c>
      <c r="D11" s="156"/>
      <c r="E11" s="156"/>
      <c r="F11" s="156"/>
      <c r="G11" s="156"/>
      <c r="H11" s="156"/>
      <c r="I11" s="156"/>
      <c r="J11" s="158">
        <f t="shared" si="0"/>
        <v>0</v>
      </c>
      <c r="K11" s="29"/>
    </row>
    <row r="12" spans="1:11" x14ac:dyDescent="0.2">
      <c r="A12" s="28"/>
      <c r="B12" s="154"/>
      <c r="C12" s="155" t="s">
        <v>8</v>
      </c>
      <c r="D12" s="156"/>
      <c r="E12" s="156"/>
      <c r="F12" s="159"/>
      <c r="G12" s="159"/>
      <c r="H12" s="157">
        <f>ROUND((E12+G12+F12)/29.3/12*42,2)</f>
        <v>0</v>
      </c>
      <c r="I12" s="159"/>
      <c r="J12" s="158">
        <f t="shared" si="0"/>
        <v>0</v>
      </c>
      <c r="K12" s="29"/>
    </row>
    <row r="13" spans="1:11" ht="16.5" customHeight="1" x14ac:dyDescent="0.2">
      <c r="A13" s="28"/>
      <c r="B13" s="154"/>
      <c r="C13" s="160" t="s">
        <v>97</v>
      </c>
      <c r="D13" s="156"/>
      <c r="E13" s="156"/>
      <c r="F13" s="159"/>
      <c r="G13" s="159"/>
      <c r="H13" s="157">
        <f>ROUND((E13+G13+F13)/29.3/12*56,2)</f>
        <v>0</v>
      </c>
      <c r="I13" s="159"/>
      <c r="J13" s="158">
        <f t="shared" si="0"/>
        <v>0</v>
      </c>
      <c r="K13" s="29"/>
    </row>
    <row r="14" spans="1:11" x14ac:dyDescent="0.2">
      <c r="A14" s="28"/>
      <c r="B14" s="154"/>
      <c r="C14" s="155" t="s">
        <v>11</v>
      </c>
      <c r="D14" s="156"/>
      <c r="E14" s="156"/>
      <c r="F14" s="159"/>
      <c r="G14" s="159"/>
      <c r="H14" s="159"/>
      <c r="I14" s="159"/>
      <c r="J14" s="158">
        <f t="shared" si="0"/>
        <v>0</v>
      </c>
      <c r="K14" s="29"/>
    </row>
    <row r="15" spans="1:11" x14ac:dyDescent="0.2">
      <c r="A15" s="28"/>
      <c r="B15" s="154"/>
      <c r="C15" s="155" t="s">
        <v>12</v>
      </c>
      <c r="D15" s="156"/>
      <c r="E15" s="156"/>
      <c r="F15" s="159"/>
      <c r="G15" s="159"/>
      <c r="H15" s="159"/>
      <c r="I15" s="159"/>
      <c r="J15" s="158">
        <f t="shared" si="0"/>
        <v>0</v>
      </c>
      <c r="K15" s="29"/>
    </row>
    <row r="16" spans="1:11" x14ac:dyDescent="0.2">
      <c r="A16" s="28"/>
      <c r="B16" s="154"/>
      <c r="C16" s="155" t="s">
        <v>103</v>
      </c>
      <c r="D16" s="156"/>
      <c r="E16" s="156"/>
      <c r="F16" s="159"/>
      <c r="G16" s="159"/>
      <c r="H16" s="159"/>
      <c r="I16" s="159"/>
      <c r="J16" s="158">
        <f t="shared" si="0"/>
        <v>0</v>
      </c>
      <c r="K16" s="29"/>
    </row>
    <row r="17" spans="1:11" x14ac:dyDescent="0.2">
      <c r="A17" s="28"/>
      <c r="B17" s="154"/>
      <c r="C17" s="161" t="s">
        <v>5</v>
      </c>
      <c r="D17" s="156"/>
      <c r="E17" s="156"/>
      <c r="F17" s="156"/>
      <c r="G17" s="159"/>
      <c r="H17" s="159"/>
      <c r="I17" s="159"/>
      <c r="J17" s="158">
        <f t="shared" si="0"/>
        <v>0</v>
      </c>
      <c r="K17" s="29"/>
    </row>
    <row r="18" spans="1:11" x14ac:dyDescent="0.2">
      <c r="A18" s="28"/>
      <c r="B18" s="154"/>
      <c r="C18" s="157" t="s">
        <v>13</v>
      </c>
      <c r="D18" s="156"/>
      <c r="E18" s="156"/>
      <c r="F18" s="162"/>
      <c r="G18" s="162"/>
      <c r="H18" s="162"/>
      <c r="I18" s="162"/>
      <c r="J18" s="158">
        <f t="shared" si="0"/>
        <v>0</v>
      </c>
      <c r="K18" s="29"/>
    </row>
    <row r="19" spans="1:11" x14ac:dyDescent="0.2">
      <c r="A19" s="28"/>
      <c r="B19" s="154"/>
      <c r="C19" s="157" t="s">
        <v>14</v>
      </c>
      <c r="D19" s="156"/>
      <c r="E19" s="156"/>
      <c r="F19" s="162">
        <f>ROUND(E19*0.1,2)</f>
        <v>0</v>
      </c>
      <c r="G19" s="162"/>
      <c r="H19" s="157">
        <f>ROUND((E19+G19+F19)/29.3/12*28,2)</f>
        <v>0</v>
      </c>
      <c r="I19" s="162"/>
      <c r="J19" s="158">
        <f t="shared" si="0"/>
        <v>0</v>
      </c>
      <c r="K19" s="29"/>
    </row>
    <row r="20" spans="1:11" x14ac:dyDescent="0.2">
      <c r="A20" s="28"/>
      <c r="B20" s="154"/>
      <c r="C20" s="157" t="s">
        <v>116</v>
      </c>
      <c r="D20" s="156"/>
      <c r="E20" s="156"/>
      <c r="F20" s="162"/>
      <c r="G20" s="162"/>
      <c r="H20" s="157"/>
      <c r="I20" s="162"/>
      <c r="J20" s="158">
        <f t="shared" si="0"/>
        <v>0</v>
      </c>
      <c r="K20" s="29"/>
    </row>
    <row r="21" spans="1:11" ht="38.25" x14ac:dyDescent="0.2">
      <c r="A21" s="28"/>
      <c r="B21" s="154"/>
      <c r="C21" s="354" t="s">
        <v>117</v>
      </c>
      <c r="D21" s="156"/>
      <c r="E21" s="156"/>
      <c r="F21" s="162"/>
      <c r="G21" s="162"/>
      <c r="H21" s="157"/>
      <c r="I21" s="162"/>
      <c r="J21" s="158">
        <f t="shared" si="0"/>
        <v>0</v>
      </c>
      <c r="K21" s="29"/>
    </row>
    <row r="22" spans="1:11" x14ac:dyDescent="0.2">
      <c r="A22" s="28"/>
      <c r="B22" s="154"/>
      <c r="C22" s="157" t="s">
        <v>22</v>
      </c>
      <c r="D22" s="156"/>
      <c r="E22" s="156"/>
      <c r="F22" s="162">
        <f>ROUND(E22*0.1,2)</f>
        <v>0</v>
      </c>
      <c r="G22" s="162"/>
      <c r="H22" s="157">
        <f>ROUND((E22+G22+F22)/29.3/12*28,2)</f>
        <v>0</v>
      </c>
      <c r="I22" s="163"/>
      <c r="J22" s="158">
        <f t="shared" si="0"/>
        <v>0</v>
      </c>
      <c r="K22" s="29"/>
    </row>
    <row r="23" spans="1:11" x14ac:dyDescent="0.2">
      <c r="A23" s="28"/>
      <c r="B23" s="154"/>
      <c r="C23" s="157" t="s">
        <v>99</v>
      </c>
      <c r="D23" s="156"/>
      <c r="E23" s="156"/>
      <c r="F23" s="162"/>
      <c r="G23" s="162"/>
      <c r="H23" s="162"/>
      <c r="I23" s="162"/>
      <c r="J23" s="158">
        <f t="shared" si="0"/>
        <v>0</v>
      </c>
      <c r="K23" s="29"/>
    </row>
    <row r="24" spans="1:11" x14ac:dyDescent="0.2">
      <c r="A24" s="28"/>
      <c r="B24" s="154"/>
      <c r="C24" s="157" t="s">
        <v>98</v>
      </c>
      <c r="D24" s="156"/>
      <c r="E24" s="156"/>
      <c r="F24" s="162"/>
      <c r="G24" s="162"/>
      <c r="H24" s="162"/>
      <c r="I24" s="162"/>
      <c r="J24" s="158">
        <f t="shared" si="0"/>
        <v>0</v>
      </c>
      <c r="K24" s="29"/>
    </row>
    <row r="25" spans="1:11" x14ac:dyDescent="0.2">
      <c r="A25" s="28"/>
      <c r="B25" s="154"/>
      <c r="C25" s="164" t="s">
        <v>96</v>
      </c>
      <c r="D25" s="156"/>
      <c r="E25" s="156"/>
      <c r="F25" s="162"/>
      <c r="G25" s="162"/>
      <c r="H25" s="162"/>
      <c r="I25" s="162"/>
      <c r="J25" s="158">
        <f t="shared" si="0"/>
        <v>0</v>
      </c>
      <c r="K25" s="29"/>
    </row>
    <row r="26" spans="1:11" x14ac:dyDescent="0.2">
      <c r="A26" s="28"/>
      <c r="B26" s="154"/>
      <c r="C26" s="164" t="s">
        <v>23</v>
      </c>
      <c r="D26" s="156"/>
      <c r="E26" s="156"/>
      <c r="F26" s="162"/>
      <c r="G26" s="162"/>
      <c r="H26" s="162"/>
      <c r="I26" s="162"/>
      <c r="J26" s="158">
        <f t="shared" si="0"/>
        <v>0</v>
      </c>
      <c r="K26" s="29"/>
    </row>
    <row r="27" spans="1:11" x14ac:dyDescent="0.2">
      <c r="A27" s="28"/>
      <c r="B27" s="154"/>
      <c r="C27" s="164" t="s">
        <v>46</v>
      </c>
      <c r="D27" s="156"/>
      <c r="E27" s="156"/>
      <c r="F27" s="162"/>
      <c r="G27" s="162"/>
      <c r="H27" s="162"/>
      <c r="I27" s="162"/>
      <c r="J27" s="158">
        <f t="shared" si="0"/>
        <v>0</v>
      </c>
      <c r="K27" s="29"/>
    </row>
    <row r="28" spans="1:11" x14ac:dyDescent="0.2">
      <c r="A28" s="28"/>
      <c r="B28" s="154"/>
      <c r="C28" s="165" t="s">
        <v>100</v>
      </c>
      <c r="D28" s="156"/>
      <c r="E28" s="156"/>
      <c r="F28" s="162"/>
      <c r="G28" s="162"/>
      <c r="H28" s="162"/>
      <c r="I28" s="162"/>
      <c r="J28" s="158">
        <f t="shared" si="0"/>
        <v>0</v>
      </c>
      <c r="K28" s="29"/>
    </row>
    <row r="29" spans="1:11" x14ac:dyDescent="0.2">
      <c r="A29" s="28"/>
      <c r="B29" s="154"/>
      <c r="C29" s="157" t="s">
        <v>15</v>
      </c>
      <c r="D29" s="156"/>
      <c r="E29" s="156"/>
      <c r="F29" s="162">
        <f t="shared" ref="F29:F30" si="1">ROUND(E29*0.1,2)</f>
        <v>0</v>
      </c>
      <c r="G29" s="162"/>
      <c r="H29" s="157">
        <f t="shared" ref="H29:H30" si="2">ROUND((E29+G29+F29)/29.3/12*28,2)</f>
        <v>0</v>
      </c>
      <c r="I29" s="162"/>
      <c r="J29" s="158">
        <f t="shared" si="0"/>
        <v>0</v>
      </c>
      <c r="K29" s="29"/>
    </row>
    <row r="30" spans="1:11" x14ac:dyDescent="0.2">
      <c r="A30" s="28"/>
      <c r="B30" s="154"/>
      <c r="C30" s="157" t="s">
        <v>16</v>
      </c>
      <c r="D30" s="156"/>
      <c r="E30" s="156"/>
      <c r="F30" s="162">
        <f t="shared" si="1"/>
        <v>0</v>
      </c>
      <c r="G30" s="162"/>
      <c r="H30" s="157">
        <f t="shared" si="2"/>
        <v>0</v>
      </c>
      <c r="I30" s="162"/>
      <c r="J30" s="158">
        <f t="shared" si="0"/>
        <v>0</v>
      </c>
      <c r="K30" s="29"/>
    </row>
    <row r="31" spans="1:11" ht="25.5" x14ac:dyDescent="0.2">
      <c r="A31" s="28"/>
      <c r="B31" s="154"/>
      <c r="C31" s="166" t="s">
        <v>95</v>
      </c>
      <c r="D31" s="156"/>
      <c r="E31" s="156"/>
      <c r="F31" s="162"/>
      <c r="G31" s="162"/>
      <c r="H31" s="162"/>
      <c r="I31" s="162"/>
      <c r="J31" s="158">
        <f t="shared" si="0"/>
        <v>0</v>
      </c>
      <c r="K31" s="29"/>
    </row>
    <row r="32" spans="1:11" x14ac:dyDescent="0.2">
      <c r="A32" s="28"/>
      <c r="B32" s="154"/>
      <c r="C32" s="157" t="s">
        <v>2</v>
      </c>
      <c r="D32" s="156"/>
      <c r="E32" s="156"/>
      <c r="F32" s="162">
        <f t="shared" ref="F32:F33" si="3">ROUND(E32*0.1,2)</f>
        <v>0</v>
      </c>
      <c r="G32" s="162"/>
      <c r="H32" s="162"/>
      <c r="I32" s="162"/>
      <c r="J32" s="158">
        <f t="shared" si="0"/>
        <v>0</v>
      </c>
      <c r="K32" s="29"/>
    </row>
    <row r="33" spans="1:11" x14ac:dyDescent="0.2">
      <c r="A33" s="28"/>
      <c r="B33" s="154"/>
      <c r="C33" s="157" t="s">
        <v>7</v>
      </c>
      <c r="D33" s="156"/>
      <c r="E33" s="156"/>
      <c r="F33" s="162">
        <f t="shared" si="3"/>
        <v>0</v>
      </c>
      <c r="G33" s="162"/>
      <c r="H33" s="162"/>
      <c r="I33" s="162"/>
      <c r="J33" s="158">
        <f t="shared" si="0"/>
        <v>0</v>
      </c>
      <c r="K33" s="29"/>
    </row>
    <row r="34" spans="1:11" x14ac:dyDescent="0.2">
      <c r="A34" s="28"/>
      <c r="B34" s="154"/>
      <c r="C34" s="157" t="s">
        <v>24</v>
      </c>
      <c r="D34" s="156"/>
      <c r="E34" s="156"/>
      <c r="F34" s="162"/>
      <c r="G34" s="162"/>
      <c r="H34" s="162"/>
      <c r="I34" s="162"/>
      <c r="J34" s="158">
        <f t="shared" si="0"/>
        <v>0</v>
      </c>
      <c r="K34" s="29"/>
    </row>
    <row r="35" spans="1:11" x14ac:dyDescent="0.2">
      <c r="A35" s="28"/>
      <c r="B35" s="154"/>
      <c r="C35" s="157" t="s">
        <v>102</v>
      </c>
      <c r="D35" s="156"/>
      <c r="E35" s="156"/>
      <c r="F35" s="162">
        <f>ROUND(E35*0.1,2)</f>
        <v>0</v>
      </c>
      <c r="G35" s="162"/>
      <c r="H35" s="162"/>
      <c r="I35" s="162"/>
      <c r="J35" s="158">
        <f t="shared" si="0"/>
        <v>0</v>
      </c>
      <c r="K35" s="29"/>
    </row>
    <row r="36" spans="1:11" x14ac:dyDescent="0.2">
      <c r="A36" s="28"/>
      <c r="B36" s="154"/>
      <c r="C36" s="157" t="s">
        <v>101</v>
      </c>
      <c r="D36" s="156"/>
      <c r="E36" s="156"/>
      <c r="F36" s="162"/>
      <c r="G36" s="162"/>
      <c r="H36" s="162"/>
      <c r="I36" s="162"/>
      <c r="J36" s="158">
        <f t="shared" si="0"/>
        <v>0</v>
      </c>
      <c r="K36" s="29"/>
    </row>
    <row r="37" spans="1:11" x14ac:dyDescent="0.2">
      <c r="A37" s="28"/>
      <c r="B37" s="154"/>
      <c r="C37" s="157" t="s">
        <v>21</v>
      </c>
      <c r="D37" s="156"/>
      <c r="E37" s="156"/>
      <c r="F37" s="159"/>
      <c r="G37" s="159"/>
      <c r="H37" s="159"/>
      <c r="I37" s="159"/>
      <c r="J37" s="158">
        <f t="shared" si="0"/>
        <v>0</v>
      </c>
      <c r="K37" s="29"/>
    </row>
    <row r="38" spans="1:11" x14ac:dyDescent="0.2">
      <c r="A38" s="28"/>
      <c r="B38" s="154"/>
      <c r="C38" s="157" t="s">
        <v>17</v>
      </c>
      <c r="D38" s="156"/>
      <c r="E38" s="156"/>
      <c r="F38" s="162">
        <f>ROUND(E38*0.1,2)</f>
        <v>0</v>
      </c>
      <c r="G38" s="167"/>
      <c r="H38" s="157">
        <f>ROUND((E38+G38+F38)/29.3/12*28,2)</f>
        <v>0</v>
      </c>
      <c r="I38" s="159"/>
      <c r="J38" s="158">
        <f t="shared" si="0"/>
        <v>0</v>
      </c>
      <c r="K38" s="29"/>
    </row>
    <row r="39" spans="1:11" x14ac:dyDescent="0.2">
      <c r="A39" s="28"/>
      <c r="B39" s="154"/>
      <c r="C39" s="157" t="s">
        <v>25</v>
      </c>
      <c r="D39" s="156"/>
      <c r="E39" s="156"/>
      <c r="F39" s="159"/>
      <c r="G39" s="167"/>
      <c r="H39" s="167"/>
      <c r="I39" s="159"/>
      <c r="J39" s="158">
        <f t="shared" si="0"/>
        <v>0</v>
      </c>
      <c r="K39" s="29"/>
    </row>
    <row r="40" spans="1:11" x14ac:dyDescent="0.2">
      <c r="A40" s="28"/>
      <c r="B40" s="154"/>
      <c r="C40" s="157" t="s">
        <v>18</v>
      </c>
      <c r="D40" s="156"/>
      <c r="E40" s="156"/>
      <c r="F40" s="159"/>
      <c r="G40" s="167"/>
      <c r="H40" s="167"/>
      <c r="I40" s="159"/>
      <c r="J40" s="158">
        <f t="shared" si="0"/>
        <v>0</v>
      </c>
      <c r="K40" s="29"/>
    </row>
    <row r="41" spans="1:11" x14ac:dyDescent="0.2">
      <c r="A41" s="28"/>
      <c r="B41" s="154"/>
      <c r="C41" s="157" t="s">
        <v>19</v>
      </c>
      <c r="D41" s="156"/>
      <c r="E41" s="156"/>
      <c r="F41" s="159"/>
      <c r="G41" s="167"/>
      <c r="H41" s="167"/>
      <c r="I41" s="159"/>
      <c r="J41" s="158">
        <f t="shared" si="0"/>
        <v>0</v>
      </c>
      <c r="K41" s="29"/>
    </row>
    <row r="42" spans="1:11" ht="13.5" customHeight="1" x14ac:dyDescent="0.2">
      <c r="A42" s="28"/>
      <c r="B42" s="154"/>
      <c r="C42" s="168" t="s">
        <v>31</v>
      </c>
      <c r="D42" s="156"/>
      <c r="E42" s="156"/>
      <c r="F42" s="162">
        <f>ROUND(E42*0.1,2)</f>
        <v>0</v>
      </c>
      <c r="G42" s="167"/>
      <c r="H42" s="157">
        <f t="shared" ref="H42:H48" si="4">ROUND((E42+G42+F42)/29.3/12*28,2)</f>
        <v>0</v>
      </c>
      <c r="I42" s="159"/>
      <c r="J42" s="158">
        <f t="shared" si="0"/>
        <v>0</v>
      </c>
      <c r="K42" s="29"/>
    </row>
    <row r="43" spans="1:11" ht="13.5" customHeight="1" x14ac:dyDescent="0.2">
      <c r="A43" s="28"/>
      <c r="B43" s="154"/>
      <c r="C43" s="168" t="s">
        <v>77</v>
      </c>
      <c r="D43" s="156"/>
      <c r="E43" s="156"/>
      <c r="F43" s="159"/>
      <c r="G43" s="167"/>
      <c r="H43" s="157">
        <f t="shared" si="4"/>
        <v>0</v>
      </c>
      <c r="I43" s="159"/>
      <c r="J43" s="158">
        <f t="shared" si="0"/>
        <v>0</v>
      </c>
      <c r="K43" s="29"/>
    </row>
    <row r="44" spans="1:11" ht="29.25" customHeight="1" x14ac:dyDescent="0.2">
      <c r="A44" s="28"/>
      <c r="B44" s="154"/>
      <c r="C44" s="168" t="s">
        <v>104</v>
      </c>
      <c r="D44" s="156"/>
      <c r="E44" s="156"/>
      <c r="F44" s="159"/>
      <c r="G44" s="167"/>
      <c r="H44" s="157">
        <f t="shared" si="4"/>
        <v>0</v>
      </c>
      <c r="I44" s="159"/>
      <c r="J44" s="158">
        <f t="shared" si="0"/>
        <v>0</v>
      </c>
      <c r="K44" s="29"/>
    </row>
    <row r="45" spans="1:11" ht="15" customHeight="1" x14ac:dyDescent="0.2">
      <c r="A45" s="28"/>
      <c r="B45" s="154"/>
      <c r="C45" s="168" t="s">
        <v>75</v>
      </c>
      <c r="D45" s="156"/>
      <c r="E45" s="156"/>
      <c r="F45" s="159"/>
      <c r="G45" s="167"/>
      <c r="H45" s="157">
        <f t="shared" si="4"/>
        <v>0</v>
      </c>
      <c r="I45" s="159"/>
      <c r="J45" s="158">
        <f t="shared" si="0"/>
        <v>0</v>
      </c>
      <c r="K45" s="29"/>
    </row>
    <row r="46" spans="1:11" ht="15" customHeight="1" x14ac:dyDescent="0.2">
      <c r="A46" s="28"/>
      <c r="B46" s="154"/>
      <c r="C46" s="168" t="s">
        <v>76</v>
      </c>
      <c r="D46" s="156"/>
      <c r="E46" s="156"/>
      <c r="F46" s="159"/>
      <c r="G46" s="167"/>
      <c r="H46" s="157">
        <f t="shared" si="4"/>
        <v>0</v>
      </c>
      <c r="I46" s="159"/>
      <c r="J46" s="158">
        <f t="shared" si="0"/>
        <v>0</v>
      </c>
      <c r="K46" s="29"/>
    </row>
    <row r="47" spans="1:11" ht="15" customHeight="1" x14ac:dyDescent="0.2">
      <c r="A47" s="28"/>
      <c r="B47" s="154"/>
      <c r="C47" s="168" t="s">
        <v>78</v>
      </c>
      <c r="D47" s="156"/>
      <c r="E47" s="156"/>
      <c r="F47" s="159"/>
      <c r="G47" s="167"/>
      <c r="H47" s="157">
        <f t="shared" si="4"/>
        <v>0</v>
      </c>
      <c r="I47" s="159"/>
      <c r="J47" s="158">
        <f t="shared" si="0"/>
        <v>0</v>
      </c>
      <c r="K47" s="29"/>
    </row>
    <row r="48" spans="1:11" x14ac:dyDescent="0.2">
      <c r="A48" s="28"/>
      <c r="B48" s="154"/>
      <c r="C48" s="157" t="s">
        <v>4</v>
      </c>
      <c r="D48" s="156"/>
      <c r="E48" s="156"/>
      <c r="F48" s="162">
        <f>ROUND(E48*0.1,2)</f>
        <v>0</v>
      </c>
      <c r="G48" s="167"/>
      <c r="H48" s="157">
        <f t="shared" si="4"/>
        <v>0</v>
      </c>
      <c r="I48" s="159"/>
      <c r="J48" s="158">
        <f t="shared" si="0"/>
        <v>0</v>
      </c>
      <c r="K48" s="29"/>
    </row>
    <row r="49" spans="1:11" x14ac:dyDescent="0.2">
      <c r="A49" s="28"/>
      <c r="B49" s="154"/>
      <c r="C49" s="157" t="s">
        <v>3</v>
      </c>
      <c r="D49" s="156"/>
      <c r="E49" s="156"/>
      <c r="F49" s="157"/>
      <c r="G49" s="157" t="e">
        <f>ROUND(E49/D49/164.25*(0.35*243.33+14*24/12),2)</f>
        <v>#DIV/0!</v>
      </c>
      <c r="H49" s="157" t="e">
        <f>ROUND((E49+G49+F49)/29.3/12*28,2)</f>
        <v>#DIV/0!</v>
      </c>
      <c r="I49" s="159"/>
      <c r="J49" s="158" t="e">
        <f t="shared" si="0"/>
        <v>#DIV/0!</v>
      </c>
      <c r="K49" s="29"/>
    </row>
    <row r="50" spans="1:11" x14ac:dyDescent="0.2">
      <c r="A50" s="28"/>
      <c r="B50" s="154"/>
      <c r="C50" s="157" t="s">
        <v>6</v>
      </c>
      <c r="D50" s="156"/>
      <c r="E50" s="156"/>
      <c r="F50" s="159"/>
      <c r="G50" s="159"/>
      <c r="H50" s="159"/>
      <c r="I50" s="159"/>
      <c r="J50" s="158">
        <f t="shared" si="0"/>
        <v>0</v>
      </c>
      <c r="K50" s="29"/>
    </row>
    <row r="51" spans="1:11" x14ac:dyDescent="0.2">
      <c r="A51" s="28"/>
      <c r="B51" s="154"/>
      <c r="C51" s="157" t="s">
        <v>45</v>
      </c>
      <c r="D51" s="156"/>
      <c r="E51" s="156"/>
      <c r="F51" s="159"/>
      <c r="G51" s="159"/>
      <c r="H51" s="159"/>
      <c r="I51" s="159"/>
      <c r="J51" s="158">
        <f t="shared" si="0"/>
        <v>0</v>
      </c>
      <c r="K51" s="29"/>
    </row>
    <row r="52" spans="1:11" x14ac:dyDescent="0.2">
      <c r="A52" s="37"/>
      <c r="B52" s="154"/>
      <c r="C52" s="169" t="s">
        <v>105</v>
      </c>
      <c r="D52" s="156"/>
      <c r="E52" s="156"/>
      <c r="F52" s="170"/>
      <c r="G52" s="170"/>
      <c r="H52" s="170"/>
      <c r="I52" s="170"/>
      <c r="J52" s="158">
        <f t="shared" si="0"/>
        <v>0</v>
      </c>
      <c r="K52" s="38"/>
    </row>
    <row r="53" spans="1:11" ht="13.5" thickBot="1" x14ac:dyDescent="0.25">
      <c r="A53" s="37"/>
      <c r="B53" s="154"/>
      <c r="C53" s="169" t="s">
        <v>106</v>
      </c>
      <c r="D53" s="156"/>
      <c r="E53" s="156"/>
      <c r="F53" s="170"/>
      <c r="G53" s="170"/>
      <c r="H53" s="170"/>
      <c r="I53" s="170"/>
      <c r="J53" s="158">
        <f t="shared" si="0"/>
        <v>0</v>
      </c>
      <c r="K53" s="38"/>
    </row>
    <row r="54" spans="1:11" ht="13.5" customHeight="1" thickBot="1" x14ac:dyDescent="0.25">
      <c r="A54" s="39"/>
      <c r="B54" s="293" t="s">
        <v>9</v>
      </c>
      <c r="C54" s="293"/>
      <c r="D54" s="171">
        <f t="shared" ref="D54:J54" si="5">SUM(D10:D53)</f>
        <v>0</v>
      </c>
      <c r="E54" s="171">
        <f t="shared" si="5"/>
        <v>0</v>
      </c>
      <c r="F54" s="171">
        <f t="shared" si="5"/>
        <v>0</v>
      </c>
      <c r="G54" s="171" t="e">
        <f t="shared" si="5"/>
        <v>#DIV/0!</v>
      </c>
      <c r="H54" s="171" t="e">
        <f t="shared" si="5"/>
        <v>#DIV/0!</v>
      </c>
      <c r="I54" s="171">
        <f t="shared" si="5"/>
        <v>0</v>
      </c>
      <c r="J54" s="171" t="e">
        <f t="shared" si="5"/>
        <v>#DIV/0!</v>
      </c>
      <c r="K54" s="40"/>
    </row>
    <row r="55" spans="1:11" ht="15" customHeight="1" thickBot="1" x14ac:dyDescent="0.25">
      <c r="A55" s="41"/>
      <c r="B55" s="289" t="s">
        <v>64</v>
      </c>
      <c r="C55" s="289"/>
      <c r="D55" s="289"/>
      <c r="E55" s="289"/>
      <c r="F55" s="289"/>
      <c r="G55" s="289"/>
      <c r="H55" s="289"/>
      <c r="I55" s="289"/>
      <c r="J55" s="172" t="e">
        <f>ROUND(J54/80*20,2)</f>
        <v>#DIV/0!</v>
      </c>
      <c r="K55" s="42"/>
    </row>
    <row r="56" spans="1:11" ht="15" customHeight="1" thickBot="1" x14ac:dyDescent="0.25">
      <c r="A56" s="39"/>
      <c r="B56" s="283" t="s">
        <v>9</v>
      </c>
      <c r="C56" s="283"/>
      <c r="D56" s="283"/>
      <c r="E56" s="283"/>
      <c r="F56" s="283"/>
      <c r="G56" s="283"/>
      <c r="H56" s="283"/>
      <c r="I56" s="283"/>
      <c r="J56" s="173" t="e">
        <f>J54+J55</f>
        <v>#DIV/0!</v>
      </c>
      <c r="K56" s="40"/>
    </row>
    <row r="57" spans="1:11" ht="18" customHeight="1" thickBot="1" x14ac:dyDescent="0.25">
      <c r="A57" s="41"/>
      <c r="B57" s="289" t="s">
        <v>44</v>
      </c>
      <c r="C57" s="289"/>
      <c r="D57" s="289"/>
      <c r="E57" s="289"/>
      <c r="F57" s="289"/>
      <c r="G57" s="289"/>
      <c r="H57" s="289"/>
      <c r="I57" s="289"/>
      <c r="J57" s="172"/>
      <c r="K57" s="42"/>
    </row>
    <row r="58" spans="1:11" ht="15.6" customHeight="1" thickBot="1" x14ac:dyDescent="0.3">
      <c r="A58" s="39"/>
      <c r="B58" s="284" t="s">
        <v>30</v>
      </c>
      <c r="C58" s="284"/>
      <c r="D58" s="174">
        <f>D54</f>
        <v>0</v>
      </c>
      <c r="E58" s="175">
        <f>E54</f>
        <v>0</v>
      </c>
      <c r="F58" s="175">
        <f t="shared" ref="F58:I58" si="6">F54</f>
        <v>0</v>
      </c>
      <c r="G58" s="175" t="e">
        <f t="shared" si="6"/>
        <v>#DIV/0!</v>
      </c>
      <c r="H58" s="175" t="e">
        <f t="shared" si="6"/>
        <v>#DIV/0!</v>
      </c>
      <c r="I58" s="175">
        <f t="shared" si="6"/>
        <v>0</v>
      </c>
      <c r="J58" s="175" t="e">
        <f>J56+J57</f>
        <v>#DIV/0!</v>
      </c>
      <c r="K58" s="40"/>
    </row>
    <row r="61" spans="1:11" x14ac:dyDescent="0.2">
      <c r="C61" s="16"/>
      <c r="D61" s="268"/>
      <c r="E61" s="16"/>
      <c r="F61" s="16"/>
      <c r="G61" s="16"/>
    </row>
    <row r="62" spans="1:11" x14ac:dyDescent="0.2">
      <c r="C62" s="16"/>
      <c r="D62" s="269"/>
      <c r="E62" s="47"/>
      <c r="F62" s="278"/>
      <c r="G62" s="278"/>
    </row>
    <row r="63" spans="1:11" x14ac:dyDescent="0.2">
      <c r="B63" s="30"/>
      <c r="C63" s="270"/>
      <c r="D63" s="271"/>
      <c r="E63" s="16"/>
      <c r="F63" s="16"/>
      <c r="G63" s="16"/>
      <c r="J63" s="32"/>
    </row>
    <row r="64" spans="1:11" x14ac:dyDescent="0.2">
      <c r="B64" s="30"/>
      <c r="C64" s="272"/>
      <c r="D64" s="279"/>
      <c r="E64" s="279"/>
      <c r="F64" s="282"/>
      <c r="G64" s="282"/>
    </row>
    <row r="65" spans="2:7" x14ac:dyDescent="0.2">
      <c r="B65" s="30"/>
      <c r="C65" s="273"/>
      <c r="D65" s="278"/>
      <c r="E65" s="278"/>
      <c r="F65" s="278"/>
      <c r="G65" s="278"/>
    </row>
    <row r="66" spans="2:7" x14ac:dyDescent="0.2">
      <c r="C66" s="16"/>
      <c r="D66" s="45"/>
      <c r="E66" s="16"/>
      <c r="F66" s="16"/>
      <c r="G66" s="16"/>
    </row>
    <row r="67" spans="2:7" x14ac:dyDescent="0.2">
      <c r="C67" s="34"/>
      <c r="D67" s="45"/>
      <c r="E67" s="46"/>
      <c r="F67" s="35"/>
    </row>
    <row r="68" spans="2:7" x14ac:dyDescent="0.2">
      <c r="C68" s="36"/>
      <c r="D68" s="47"/>
      <c r="E68" s="47"/>
      <c r="F68" s="44"/>
    </row>
    <row r="69" spans="2:7" x14ac:dyDescent="0.2">
      <c r="D69" s="45"/>
      <c r="E69" s="16"/>
    </row>
  </sheetData>
  <mergeCells count="20">
    <mergeCell ref="F7:I7"/>
    <mergeCell ref="B56:C56"/>
    <mergeCell ref="B55:I55"/>
    <mergeCell ref="B54:C54"/>
    <mergeCell ref="B4:K4"/>
    <mergeCell ref="D5:G5"/>
    <mergeCell ref="K7:K8"/>
    <mergeCell ref="F62:G62"/>
    <mergeCell ref="D65:E65"/>
    <mergeCell ref="D64:E64"/>
    <mergeCell ref="J7:J8"/>
    <mergeCell ref="F64:G64"/>
    <mergeCell ref="F65:G65"/>
    <mergeCell ref="D56:I56"/>
    <mergeCell ref="B58:C58"/>
    <mergeCell ref="C7:C8"/>
    <mergeCell ref="D7:D8"/>
    <mergeCell ref="E7:E8"/>
    <mergeCell ref="B57:I57"/>
    <mergeCell ref="A7:B7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zoomScale="70" zoomScaleNormal="70" workbookViewId="0">
      <selection activeCell="AA18" sqref="AA18"/>
    </sheetView>
  </sheetViews>
  <sheetFormatPr defaultColWidth="9.42578125" defaultRowHeight="15" x14ac:dyDescent="0.25"/>
  <cols>
    <col min="1" max="1" width="5.5703125" style="49" customWidth="1"/>
    <col min="2" max="2" width="44.28515625" style="49" customWidth="1"/>
    <col min="3" max="3" width="12.42578125" style="50" customWidth="1"/>
    <col min="4" max="4" width="17.5703125" style="49" customWidth="1"/>
    <col min="5" max="5" width="12.42578125" style="49" customWidth="1"/>
    <col min="6" max="7" width="10.5703125" style="49" customWidth="1"/>
    <col min="8" max="8" width="11" style="49" customWidth="1"/>
    <col min="9" max="9" width="13.140625" style="49" customWidth="1"/>
    <col min="10" max="10" width="13.42578125" style="49" customWidth="1"/>
    <col min="11" max="11" width="12.42578125" style="49" customWidth="1"/>
    <col min="12" max="12" width="13.5703125" style="49" customWidth="1"/>
    <col min="13" max="13" width="4.42578125" style="49" customWidth="1"/>
    <col min="14" max="14" width="45.7109375" style="49" customWidth="1"/>
    <col min="15" max="15" width="10.42578125" style="49" customWidth="1"/>
    <col min="16" max="16" width="15.28515625" style="49" customWidth="1"/>
    <col min="17" max="17" width="14.7109375" style="49" customWidth="1"/>
    <col min="18" max="18" width="13" style="49" customWidth="1"/>
    <col min="19" max="19" width="13.28515625" style="49" customWidth="1"/>
    <col min="20" max="20" width="9.5703125" style="49" customWidth="1"/>
    <col min="21" max="21" width="16.85546875" style="49" customWidth="1"/>
    <col min="22" max="16384" width="9.42578125" style="49"/>
  </cols>
  <sheetData>
    <row r="1" spans="1:22" x14ac:dyDescent="0.25">
      <c r="A1" s="49" t="s">
        <v>72</v>
      </c>
      <c r="L1" s="51" t="s">
        <v>39</v>
      </c>
      <c r="M1" s="93"/>
      <c r="N1" s="93"/>
      <c r="O1" s="93"/>
      <c r="P1" s="93"/>
      <c r="Q1" s="93"/>
      <c r="R1" s="93"/>
      <c r="S1" s="93"/>
      <c r="T1" s="93"/>
      <c r="U1" s="229"/>
      <c r="V1" s="229"/>
    </row>
    <row r="2" spans="1:22" ht="19.5" customHeight="1" x14ac:dyDescent="0.25">
      <c r="A2" s="49" t="s">
        <v>73</v>
      </c>
      <c r="M2" s="93"/>
      <c r="N2" s="4"/>
      <c r="O2" s="5"/>
      <c r="P2" s="5"/>
      <c r="Q2" s="5"/>
      <c r="R2" s="15"/>
      <c r="S2" s="116" t="s">
        <v>94</v>
      </c>
      <c r="T2" s="15"/>
      <c r="U2" s="16"/>
      <c r="V2" s="93"/>
    </row>
    <row r="3" spans="1:22" ht="33.950000000000003" customHeight="1" x14ac:dyDescent="0.25">
      <c r="B3" s="52"/>
      <c r="C3" s="50" t="s">
        <v>79</v>
      </c>
      <c r="G3" s="53"/>
      <c r="H3" s="53"/>
      <c r="I3" s="53"/>
      <c r="J3" s="53"/>
      <c r="K3" s="53"/>
      <c r="L3" s="53"/>
      <c r="M3" s="93"/>
      <c r="N3" s="4"/>
      <c r="O3" s="5"/>
      <c r="P3" s="5"/>
      <c r="Q3" s="5"/>
      <c r="R3" s="16"/>
      <c r="S3" s="343" t="s">
        <v>47</v>
      </c>
      <c r="T3" s="343"/>
      <c r="U3" s="16"/>
      <c r="V3" s="230"/>
    </row>
    <row r="4" spans="1:22" ht="26.1" customHeight="1" x14ac:dyDescent="0.25">
      <c r="L4" s="51"/>
      <c r="M4" s="93"/>
      <c r="N4" s="4"/>
      <c r="O4" s="5"/>
      <c r="P4" s="5"/>
      <c r="Q4" s="6"/>
      <c r="R4" s="8" t="s">
        <v>48</v>
      </c>
      <c r="S4" s="343" t="s">
        <v>49</v>
      </c>
      <c r="T4" s="343"/>
      <c r="U4" s="236"/>
      <c r="V4" s="229"/>
    </row>
    <row r="5" spans="1:22" ht="18" customHeight="1" x14ac:dyDescent="0.3">
      <c r="B5" s="54"/>
      <c r="C5" s="55" t="s">
        <v>40</v>
      </c>
      <c r="D5" s="55" t="s">
        <v>41</v>
      </c>
      <c r="E5" s="135" t="s">
        <v>42</v>
      </c>
      <c r="F5" s="56"/>
      <c r="G5" s="312" t="s">
        <v>119</v>
      </c>
      <c r="H5" s="312"/>
      <c r="I5" s="312"/>
      <c r="J5" s="312"/>
      <c r="K5" s="136"/>
      <c r="L5" s="136"/>
      <c r="M5" s="93"/>
      <c r="N5" s="344" t="s">
        <v>111</v>
      </c>
      <c r="O5" s="344"/>
      <c r="P5" s="344"/>
      <c r="Q5" s="10"/>
      <c r="R5" s="8" t="s">
        <v>50</v>
      </c>
      <c r="S5" s="345"/>
      <c r="T5" s="345"/>
      <c r="U5" s="236"/>
      <c r="V5" s="136"/>
    </row>
    <row r="6" spans="1:22" ht="15" customHeight="1" x14ac:dyDescent="0.25">
      <c r="B6" s="57" t="s">
        <v>43</v>
      </c>
      <c r="C6" s="54"/>
      <c r="D6" s="55"/>
      <c r="E6" s="55"/>
      <c r="F6" s="56"/>
      <c r="G6" s="312"/>
      <c r="H6" s="312"/>
      <c r="I6" s="312"/>
      <c r="J6" s="312"/>
      <c r="K6" s="136"/>
      <c r="L6" s="136"/>
      <c r="M6" s="93"/>
      <c r="N6" s="7"/>
      <c r="O6" s="7"/>
      <c r="P6" s="346"/>
      <c r="Q6" s="347"/>
      <c r="R6" s="237"/>
      <c r="S6" s="7"/>
      <c r="T6" s="7"/>
      <c r="U6" s="7"/>
      <c r="V6" s="136"/>
    </row>
    <row r="7" spans="1:22" ht="15" customHeight="1" x14ac:dyDescent="0.25">
      <c r="B7" s="57" t="s">
        <v>82</v>
      </c>
      <c r="C7" s="54"/>
      <c r="D7" s="55"/>
      <c r="E7" s="55"/>
      <c r="F7" s="56"/>
      <c r="G7" s="312"/>
      <c r="H7" s="312"/>
      <c r="I7" s="312"/>
      <c r="J7" s="312"/>
      <c r="K7" s="136"/>
      <c r="L7" s="136"/>
      <c r="M7" s="93"/>
      <c r="N7" s="10"/>
      <c r="O7" s="10"/>
      <c r="P7" s="10"/>
      <c r="Q7" s="17"/>
      <c r="R7" s="17"/>
      <c r="S7" s="10"/>
      <c r="T7" s="10"/>
      <c r="U7" s="10"/>
      <c r="V7" s="136"/>
    </row>
    <row r="8" spans="1:22" ht="15" customHeight="1" x14ac:dyDescent="0.25">
      <c r="B8" s="57" t="s">
        <v>83</v>
      </c>
      <c r="C8" s="54"/>
      <c r="D8" s="55"/>
      <c r="E8" s="55"/>
      <c r="F8" s="56"/>
      <c r="G8" s="312"/>
      <c r="H8" s="312"/>
      <c r="I8" s="312"/>
      <c r="J8" s="312"/>
      <c r="K8" s="136"/>
      <c r="L8" s="136"/>
      <c r="M8" s="93"/>
      <c r="N8" s="11"/>
      <c r="O8" s="7"/>
      <c r="P8" s="142" t="s">
        <v>51</v>
      </c>
      <c r="Q8" s="348" t="s">
        <v>52</v>
      </c>
      <c r="R8" s="348"/>
      <c r="T8" s="12"/>
      <c r="U8" s="12"/>
      <c r="V8" s="136"/>
    </row>
    <row r="9" spans="1:22" ht="15" customHeight="1" x14ac:dyDescent="0.25">
      <c r="B9" s="57" t="s">
        <v>84</v>
      </c>
      <c r="C9" s="54"/>
      <c r="D9" s="55"/>
      <c r="E9" s="55"/>
      <c r="F9" s="56"/>
      <c r="G9" s="312"/>
      <c r="H9" s="312"/>
      <c r="I9" s="312"/>
      <c r="J9" s="312"/>
      <c r="K9" s="136"/>
      <c r="L9" s="136"/>
      <c r="M9" s="93"/>
      <c r="N9" s="349" t="s">
        <v>0</v>
      </c>
      <c r="O9" s="350"/>
      <c r="P9" s="143"/>
      <c r="Q9" s="351"/>
      <c r="R9" s="351"/>
      <c r="V9" s="136"/>
    </row>
    <row r="10" spans="1:22" ht="15" customHeight="1" x14ac:dyDescent="0.25">
      <c r="B10" s="57" t="s">
        <v>80</v>
      </c>
      <c r="C10" s="58"/>
      <c r="D10" s="58"/>
      <c r="E10" s="58"/>
      <c r="F10" s="59"/>
      <c r="G10" s="312"/>
      <c r="H10" s="312"/>
      <c r="I10" s="312"/>
      <c r="J10" s="312"/>
      <c r="K10" s="136"/>
      <c r="L10" s="136"/>
      <c r="M10" s="93"/>
      <c r="N10" s="17"/>
      <c r="O10" s="8"/>
      <c r="P10" s="9"/>
      <c r="Q10" s="13"/>
      <c r="R10" s="13"/>
      <c r="S10" s="13"/>
      <c r="V10" s="136"/>
    </row>
    <row r="11" spans="1:22" ht="15" customHeight="1" x14ac:dyDescent="0.25">
      <c r="A11" s="56"/>
      <c r="B11" s="57" t="s">
        <v>85</v>
      </c>
      <c r="C11" s="58"/>
      <c r="D11" s="58"/>
      <c r="E11" s="58"/>
      <c r="F11" s="59"/>
      <c r="G11" s="312"/>
      <c r="H11" s="312"/>
      <c r="I11" s="312"/>
      <c r="J11" s="312"/>
      <c r="K11" s="136"/>
      <c r="L11" s="136"/>
      <c r="M11" s="56"/>
      <c r="N11" s="352" t="s">
        <v>120</v>
      </c>
      <c r="O11" s="352"/>
      <c r="P11" s="352"/>
      <c r="Q11" s="13"/>
      <c r="R11" s="353" t="s">
        <v>53</v>
      </c>
      <c r="S11" s="353"/>
      <c r="T11" s="353"/>
      <c r="U11" s="353"/>
      <c r="V11" s="136"/>
    </row>
    <row r="12" spans="1:22" ht="15" customHeight="1" x14ac:dyDescent="0.25">
      <c r="A12" s="56"/>
      <c r="B12" s="57" t="s">
        <v>86</v>
      </c>
      <c r="C12" s="58"/>
      <c r="D12" s="58"/>
      <c r="E12" s="60"/>
      <c r="F12" s="56"/>
      <c r="G12" s="312"/>
      <c r="H12" s="312"/>
      <c r="I12" s="312"/>
      <c r="J12" s="312"/>
      <c r="K12" s="136"/>
      <c r="L12" s="136"/>
      <c r="M12" s="56"/>
      <c r="N12" s="15"/>
      <c r="O12" s="18"/>
      <c r="P12" s="18"/>
      <c r="Q12" s="18"/>
      <c r="R12" s="353" t="s">
        <v>112</v>
      </c>
      <c r="S12" s="353"/>
      <c r="T12" s="353"/>
      <c r="U12" s="353"/>
      <c r="V12" s="136"/>
    </row>
    <row r="13" spans="1:22" ht="15" customHeight="1" x14ac:dyDescent="0.25">
      <c r="A13" s="56"/>
      <c r="B13" s="57" t="s">
        <v>87</v>
      </c>
      <c r="C13" s="58"/>
      <c r="D13" s="58"/>
      <c r="E13" s="60"/>
      <c r="F13" s="56"/>
      <c r="G13" s="312"/>
      <c r="H13" s="312"/>
      <c r="I13" s="312"/>
      <c r="J13" s="312"/>
      <c r="K13" s="136"/>
      <c r="L13" s="136"/>
      <c r="M13" s="56"/>
      <c r="N13" s="232"/>
      <c r="O13" s="233"/>
      <c r="P13" s="233"/>
      <c r="Q13" s="234"/>
      <c r="R13" s="238" t="s">
        <v>74</v>
      </c>
      <c r="S13" s="238"/>
      <c r="T13" s="239"/>
      <c r="U13" s="240">
        <f>O82</f>
        <v>0</v>
      </c>
      <c r="V13" s="136"/>
    </row>
    <row r="14" spans="1:22" ht="15" customHeight="1" x14ac:dyDescent="0.25">
      <c r="A14" s="56"/>
      <c r="B14" s="57" t="s">
        <v>81</v>
      </c>
      <c r="C14" s="58"/>
      <c r="D14" s="58"/>
      <c r="E14" s="60"/>
      <c r="F14" s="56"/>
      <c r="G14" s="312"/>
      <c r="H14" s="312"/>
      <c r="I14" s="312"/>
      <c r="J14" s="312"/>
      <c r="K14" s="61"/>
      <c r="L14" s="61"/>
      <c r="M14" s="56"/>
      <c r="N14" s="232"/>
      <c r="O14" s="233"/>
      <c r="P14" s="233"/>
      <c r="Q14" s="234"/>
      <c r="R14" s="56"/>
      <c r="S14" s="235"/>
      <c r="T14" s="235"/>
      <c r="U14" s="235"/>
      <c r="V14" s="61"/>
    </row>
    <row r="15" spans="1:22" ht="15" customHeight="1" x14ac:dyDescent="0.25">
      <c r="A15" s="56"/>
      <c r="B15" s="57" t="s">
        <v>88</v>
      </c>
      <c r="C15" s="58"/>
      <c r="D15" s="58"/>
      <c r="E15" s="60"/>
      <c r="F15" s="56"/>
      <c r="G15" s="312"/>
      <c r="H15" s="312"/>
      <c r="I15" s="312"/>
      <c r="J15" s="312"/>
      <c r="K15" s="61"/>
      <c r="L15" s="61"/>
      <c r="M15" s="56"/>
      <c r="N15" s="232"/>
      <c r="O15" s="233"/>
      <c r="P15" s="233"/>
      <c r="Q15" s="234"/>
      <c r="R15" s="56"/>
      <c r="S15" s="235"/>
      <c r="T15" s="235"/>
      <c r="U15" s="235"/>
      <c r="V15" s="61"/>
    </row>
    <row r="16" spans="1:22" ht="22.5" customHeight="1" x14ac:dyDescent="0.25">
      <c r="B16" s="54" t="s">
        <v>89</v>
      </c>
      <c r="C16" s="55">
        <f>SUM(C6:C14)</f>
        <v>0</v>
      </c>
      <c r="D16" s="55">
        <f t="shared" ref="D16" si="0">SUM(D6:D14)</f>
        <v>0</v>
      </c>
      <c r="E16" s="55">
        <f>E6+E7+E8+E9+E10+E11+E12+E13+E14</f>
        <v>0</v>
      </c>
      <c r="F16" s="59"/>
      <c r="G16" s="312"/>
      <c r="H16" s="312"/>
      <c r="I16" s="312"/>
      <c r="J16" s="312"/>
      <c r="K16" s="61"/>
      <c r="L16" s="61"/>
      <c r="M16" s="93"/>
      <c r="N16" s="231"/>
      <c r="O16" s="56"/>
      <c r="P16" s="56"/>
      <c r="Q16" s="56"/>
      <c r="R16" s="59"/>
      <c r="S16" s="235"/>
      <c r="T16" s="235"/>
      <c r="U16" s="235"/>
      <c r="V16" s="61"/>
    </row>
    <row r="17" spans="1:22" ht="15.75" thickBot="1" x14ac:dyDescent="0.3">
      <c r="I17" s="122" t="s">
        <v>27</v>
      </c>
      <c r="J17" s="122"/>
      <c r="K17" s="122"/>
      <c r="O17" s="50"/>
      <c r="U17" s="122" t="s">
        <v>27</v>
      </c>
    </row>
    <row r="18" spans="1:22" ht="78" customHeight="1" thickBot="1" x14ac:dyDescent="0.3">
      <c r="A18" s="317" t="s">
        <v>1</v>
      </c>
      <c r="B18" s="313" t="s">
        <v>57</v>
      </c>
      <c r="C18" s="315" t="s">
        <v>20</v>
      </c>
      <c r="D18" s="315" t="s">
        <v>61</v>
      </c>
      <c r="E18" s="324" t="s">
        <v>58</v>
      </c>
      <c r="F18" s="325"/>
      <c r="G18" s="325"/>
      <c r="H18" s="313"/>
      <c r="I18" s="324" t="s">
        <v>62</v>
      </c>
      <c r="J18" s="322" t="s">
        <v>37</v>
      </c>
      <c r="K18" s="323"/>
      <c r="L18" s="62"/>
      <c r="M18" s="317" t="s">
        <v>1</v>
      </c>
      <c r="N18" s="313" t="s">
        <v>57</v>
      </c>
      <c r="O18" s="315" t="s">
        <v>20</v>
      </c>
      <c r="P18" s="315" t="s">
        <v>61</v>
      </c>
      <c r="Q18" s="324" t="s">
        <v>58</v>
      </c>
      <c r="R18" s="325"/>
      <c r="S18" s="325"/>
      <c r="T18" s="313"/>
      <c r="U18" s="324" t="s">
        <v>62</v>
      </c>
      <c r="V18" s="62"/>
    </row>
    <row r="19" spans="1:22" ht="145.5" customHeight="1" x14ac:dyDescent="0.25">
      <c r="A19" s="318"/>
      <c r="B19" s="314"/>
      <c r="C19" s="316"/>
      <c r="D19" s="316"/>
      <c r="E19" s="137" t="s">
        <v>91</v>
      </c>
      <c r="F19" s="138" t="s">
        <v>26</v>
      </c>
      <c r="G19" s="138" t="s">
        <v>60</v>
      </c>
      <c r="H19" s="138" t="s">
        <v>28</v>
      </c>
      <c r="I19" s="326"/>
      <c r="J19" s="63" t="s">
        <v>20</v>
      </c>
      <c r="K19" s="64" t="s">
        <v>65</v>
      </c>
      <c r="L19" s="320"/>
      <c r="M19" s="318"/>
      <c r="N19" s="314"/>
      <c r="O19" s="316"/>
      <c r="P19" s="316"/>
      <c r="Q19" s="137" t="s">
        <v>91</v>
      </c>
      <c r="R19" s="138" t="s">
        <v>26</v>
      </c>
      <c r="S19" s="138" t="s">
        <v>60</v>
      </c>
      <c r="T19" s="138" t="s">
        <v>28</v>
      </c>
      <c r="U19" s="326"/>
      <c r="V19" s="320"/>
    </row>
    <row r="20" spans="1:22" x14ac:dyDescent="0.25">
      <c r="A20" s="65"/>
      <c r="B20" s="66" t="s">
        <v>90</v>
      </c>
      <c r="C20" s="176">
        <f>'нормативное ШР'!D10</f>
        <v>0</v>
      </c>
      <c r="D20" s="176">
        <f>'нормативное ШР'!E10</f>
        <v>0</v>
      </c>
      <c r="E20" s="176">
        <f>'нормативное ШР'!F10</f>
        <v>0</v>
      </c>
      <c r="F20" s="176">
        <f>'нормативное ШР'!G10</f>
        <v>0</v>
      </c>
      <c r="G20" s="176">
        <f>'нормативное ШР'!H10</f>
        <v>0</v>
      </c>
      <c r="H20" s="176">
        <f>'нормативное ШР'!I10</f>
        <v>0</v>
      </c>
      <c r="I20" s="177">
        <f>SUM(D20:H20)</f>
        <v>0</v>
      </c>
      <c r="J20" s="67"/>
      <c r="K20" s="67" t="e">
        <f>ROUND(I20/C20*J20,2)</f>
        <v>#DIV/0!</v>
      </c>
      <c r="L20" s="321"/>
      <c r="M20" s="65"/>
      <c r="N20" s="66" t="s">
        <v>90</v>
      </c>
      <c r="O20" s="176">
        <f>C20</f>
        <v>0</v>
      </c>
      <c r="P20" s="176">
        <f t="shared" ref="P20:T20" si="1">D20</f>
        <v>0</v>
      </c>
      <c r="Q20" s="176">
        <f t="shared" si="1"/>
        <v>0</v>
      </c>
      <c r="R20" s="176">
        <f t="shared" si="1"/>
        <v>0</v>
      </c>
      <c r="S20" s="176">
        <f t="shared" si="1"/>
        <v>0</v>
      </c>
      <c r="T20" s="176">
        <f t="shared" si="1"/>
        <v>0</v>
      </c>
      <c r="U20" s="177">
        <f>SUM(P20:T20)</f>
        <v>0</v>
      </c>
      <c r="V20" s="321"/>
    </row>
    <row r="21" spans="1:22" x14ac:dyDescent="0.25">
      <c r="A21" s="65"/>
      <c r="B21" s="66" t="s">
        <v>10</v>
      </c>
      <c r="C21" s="176">
        <f>'нормативное ШР'!D11</f>
        <v>0</v>
      </c>
      <c r="D21" s="176">
        <f>'нормативное ШР'!E11</f>
        <v>0</v>
      </c>
      <c r="E21" s="176">
        <f>'нормативное ШР'!F11</f>
        <v>0</v>
      </c>
      <c r="F21" s="176">
        <f>'нормативное ШР'!G11</f>
        <v>0</v>
      </c>
      <c r="G21" s="176">
        <f>'нормативное ШР'!H11</f>
        <v>0</v>
      </c>
      <c r="H21" s="176">
        <f>'нормативное ШР'!I11</f>
        <v>0</v>
      </c>
      <c r="I21" s="177">
        <f t="shared" ref="I21:I34" si="2">SUM(D21:H21)</f>
        <v>0</v>
      </c>
      <c r="J21" s="69"/>
      <c r="K21" s="67" t="e">
        <f t="shared" ref="K21:K33" si="3">ROUND(I21/C21*J21,2)</f>
        <v>#DIV/0!</v>
      </c>
      <c r="M21" s="65"/>
      <c r="N21" s="66" t="s">
        <v>10</v>
      </c>
      <c r="O21" s="176"/>
      <c r="P21" s="176"/>
      <c r="Q21" s="176"/>
      <c r="R21" s="176"/>
      <c r="S21" s="176"/>
      <c r="T21" s="176"/>
      <c r="U21" s="177">
        <f t="shared" ref="U21:U37" si="4">SUM(P21:T21)</f>
        <v>0</v>
      </c>
    </row>
    <row r="22" spans="1:22" x14ac:dyDescent="0.25">
      <c r="A22" s="65"/>
      <c r="B22" s="66" t="s">
        <v>8</v>
      </c>
      <c r="C22" s="176">
        <f>'нормативное ШР'!D12</f>
        <v>0</v>
      </c>
      <c r="D22" s="176">
        <f>'нормативное ШР'!E12</f>
        <v>0</v>
      </c>
      <c r="E22" s="176">
        <f>'нормативное ШР'!F12</f>
        <v>0</v>
      </c>
      <c r="F22" s="176">
        <f>'нормативное ШР'!G12</f>
        <v>0</v>
      </c>
      <c r="G22" s="176">
        <f>'нормативное ШР'!H12</f>
        <v>0</v>
      </c>
      <c r="H22" s="176">
        <f>'нормативное ШР'!I12</f>
        <v>0</v>
      </c>
      <c r="I22" s="177">
        <f t="shared" si="2"/>
        <v>0</v>
      </c>
      <c r="J22" s="69"/>
      <c r="K22" s="67" t="e">
        <f t="shared" si="3"/>
        <v>#DIV/0!</v>
      </c>
      <c r="M22" s="65"/>
      <c r="N22" s="66" t="s">
        <v>8</v>
      </c>
      <c r="O22" s="176"/>
      <c r="P22" s="176"/>
      <c r="Q22" s="176"/>
      <c r="R22" s="176"/>
      <c r="S22" s="176"/>
      <c r="T22" s="176"/>
      <c r="U22" s="177">
        <f t="shared" si="4"/>
        <v>0</v>
      </c>
    </row>
    <row r="23" spans="1:22" ht="18" customHeight="1" x14ac:dyDescent="0.25">
      <c r="A23" s="65"/>
      <c r="B23" s="139" t="s">
        <v>8</v>
      </c>
      <c r="C23" s="176">
        <f>'нормативное ШР'!D13</f>
        <v>0</v>
      </c>
      <c r="D23" s="176">
        <f>'нормативное ШР'!E13</f>
        <v>0</v>
      </c>
      <c r="E23" s="176">
        <f>'нормативное ШР'!F13</f>
        <v>0</v>
      </c>
      <c r="F23" s="176">
        <f>'нормативное ШР'!G13</f>
        <v>0</v>
      </c>
      <c r="G23" s="176">
        <f>'нормативное ШР'!H13</f>
        <v>0</v>
      </c>
      <c r="H23" s="176">
        <f>'нормативное ШР'!I13</f>
        <v>0</v>
      </c>
      <c r="I23" s="177">
        <f t="shared" si="2"/>
        <v>0</v>
      </c>
      <c r="J23" s="69"/>
      <c r="K23" s="67" t="e">
        <f t="shared" si="3"/>
        <v>#DIV/0!</v>
      </c>
      <c r="M23" s="65"/>
      <c r="N23" s="139" t="s">
        <v>8</v>
      </c>
      <c r="O23" s="176"/>
      <c r="P23" s="176"/>
      <c r="Q23" s="176"/>
      <c r="R23" s="176"/>
      <c r="S23" s="176"/>
      <c r="T23" s="176"/>
      <c r="U23" s="177">
        <f t="shared" si="4"/>
        <v>0</v>
      </c>
    </row>
    <row r="24" spans="1:22" x14ac:dyDescent="0.25">
      <c r="A24" s="65"/>
      <c r="B24" s="66" t="s">
        <v>11</v>
      </c>
      <c r="C24" s="176">
        <f>'нормативное ШР'!D14</f>
        <v>0</v>
      </c>
      <c r="D24" s="176">
        <f>'нормативное ШР'!E14</f>
        <v>0</v>
      </c>
      <c r="E24" s="176">
        <f>'нормативное ШР'!F14</f>
        <v>0</v>
      </c>
      <c r="F24" s="176">
        <f>'нормативное ШР'!G14</f>
        <v>0</v>
      </c>
      <c r="G24" s="176">
        <f>'нормативное ШР'!H14</f>
        <v>0</v>
      </c>
      <c r="H24" s="176">
        <f>'нормативное ШР'!I14</f>
        <v>0</v>
      </c>
      <c r="I24" s="177">
        <f t="shared" si="2"/>
        <v>0</v>
      </c>
      <c r="J24" s="69"/>
      <c r="K24" s="67" t="e">
        <f t="shared" si="3"/>
        <v>#DIV/0!</v>
      </c>
      <c r="M24" s="65"/>
      <c r="N24" s="66" t="s">
        <v>11</v>
      </c>
      <c r="O24" s="176"/>
      <c r="P24" s="176"/>
      <c r="Q24" s="176"/>
      <c r="R24" s="176"/>
      <c r="S24" s="176"/>
      <c r="T24" s="176"/>
      <c r="U24" s="177">
        <f t="shared" si="4"/>
        <v>0</v>
      </c>
    </row>
    <row r="25" spans="1:22" x14ac:dyDescent="0.25">
      <c r="A25" s="65"/>
      <c r="B25" s="66" t="s">
        <v>12</v>
      </c>
      <c r="C25" s="176">
        <f>'нормативное ШР'!D15</f>
        <v>0</v>
      </c>
      <c r="D25" s="176">
        <f>'нормативное ШР'!E15</f>
        <v>0</v>
      </c>
      <c r="E25" s="176">
        <f>'нормативное ШР'!F15</f>
        <v>0</v>
      </c>
      <c r="F25" s="176">
        <f>'нормативное ШР'!G15</f>
        <v>0</v>
      </c>
      <c r="G25" s="176">
        <f>'нормативное ШР'!H15</f>
        <v>0</v>
      </c>
      <c r="H25" s="176">
        <f>'нормативное ШР'!I15</f>
        <v>0</v>
      </c>
      <c r="I25" s="177">
        <f t="shared" si="2"/>
        <v>0</v>
      </c>
      <c r="J25" s="69"/>
      <c r="K25" s="67" t="e">
        <f t="shared" si="3"/>
        <v>#DIV/0!</v>
      </c>
      <c r="M25" s="65"/>
      <c r="N25" s="66" t="s">
        <v>12</v>
      </c>
      <c r="O25" s="176"/>
      <c r="P25" s="176"/>
      <c r="Q25" s="176"/>
      <c r="R25" s="176"/>
      <c r="S25" s="176"/>
      <c r="T25" s="176"/>
      <c r="U25" s="177">
        <f t="shared" si="4"/>
        <v>0</v>
      </c>
    </row>
    <row r="26" spans="1:22" x14ac:dyDescent="0.25">
      <c r="A26" s="65"/>
      <c r="B26" s="66" t="s">
        <v>103</v>
      </c>
      <c r="C26" s="176">
        <f>'нормативное ШР'!D16</f>
        <v>0</v>
      </c>
      <c r="D26" s="176">
        <f>'нормативное ШР'!E16</f>
        <v>0</v>
      </c>
      <c r="E26" s="176">
        <f>'нормативное ШР'!F16</f>
        <v>0</v>
      </c>
      <c r="F26" s="176">
        <f>'нормативное ШР'!G16</f>
        <v>0</v>
      </c>
      <c r="G26" s="176">
        <f>'нормативное ШР'!H16</f>
        <v>0</v>
      </c>
      <c r="H26" s="176">
        <f>'нормативное ШР'!I16</f>
        <v>0</v>
      </c>
      <c r="I26" s="177">
        <f t="shared" si="2"/>
        <v>0</v>
      </c>
      <c r="J26" s="69"/>
      <c r="K26" s="67" t="e">
        <f t="shared" si="3"/>
        <v>#DIV/0!</v>
      </c>
      <c r="M26" s="65"/>
      <c r="N26" s="66" t="s">
        <v>103</v>
      </c>
      <c r="O26" s="176"/>
      <c r="P26" s="176"/>
      <c r="Q26" s="176"/>
      <c r="R26" s="176"/>
      <c r="S26" s="176"/>
      <c r="T26" s="176"/>
      <c r="U26" s="177">
        <f t="shared" si="4"/>
        <v>0</v>
      </c>
    </row>
    <row r="27" spans="1:22" ht="17.25" customHeight="1" x14ac:dyDescent="0.25">
      <c r="A27" s="65"/>
      <c r="B27" s="70" t="s">
        <v>5</v>
      </c>
      <c r="C27" s="176">
        <f>'нормативное ШР'!D17</f>
        <v>0</v>
      </c>
      <c r="D27" s="176">
        <f>'нормативное ШР'!E17</f>
        <v>0</v>
      </c>
      <c r="E27" s="176">
        <f>'нормативное ШР'!F17</f>
        <v>0</v>
      </c>
      <c r="F27" s="176">
        <f>'нормативное ШР'!G17</f>
        <v>0</v>
      </c>
      <c r="G27" s="176">
        <f>'нормативное ШР'!H17</f>
        <v>0</v>
      </c>
      <c r="H27" s="176">
        <f>'нормативное ШР'!I17</f>
        <v>0</v>
      </c>
      <c r="I27" s="177">
        <f t="shared" si="2"/>
        <v>0</v>
      </c>
      <c r="J27" s="69"/>
      <c r="K27" s="67" t="e">
        <f t="shared" si="3"/>
        <v>#DIV/0!</v>
      </c>
      <c r="M27" s="65"/>
      <c r="N27" s="70" t="s">
        <v>5</v>
      </c>
      <c r="O27" s="176"/>
      <c r="P27" s="176"/>
      <c r="Q27" s="176"/>
      <c r="R27" s="176"/>
      <c r="S27" s="176"/>
      <c r="T27" s="176"/>
      <c r="U27" s="177">
        <f t="shared" si="4"/>
        <v>0</v>
      </c>
    </row>
    <row r="28" spans="1:22" x14ac:dyDescent="0.25">
      <c r="A28" s="65"/>
      <c r="B28" s="71" t="s">
        <v>13</v>
      </c>
      <c r="C28" s="176">
        <f>'нормативное ШР'!D18</f>
        <v>0</v>
      </c>
      <c r="D28" s="176">
        <f>'нормативное ШР'!E18</f>
        <v>0</v>
      </c>
      <c r="E28" s="176">
        <f>'нормативное ШР'!F18</f>
        <v>0</v>
      </c>
      <c r="F28" s="176">
        <f>'нормативное ШР'!G18</f>
        <v>0</v>
      </c>
      <c r="G28" s="176">
        <f>'нормативное ШР'!H18</f>
        <v>0</v>
      </c>
      <c r="H28" s="176">
        <f>'нормативное ШР'!I18</f>
        <v>0</v>
      </c>
      <c r="I28" s="177">
        <f t="shared" si="2"/>
        <v>0</v>
      </c>
      <c r="J28" s="69"/>
      <c r="K28" s="67" t="e">
        <f t="shared" si="3"/>
        <v>#DIV/0!</v>
      </c>
      <c r="M28" s="65"/>
      <c r="N28" s="71" t="s">
        <v>13</v>
      </c>
      <c r="O28" s="176"/>
      <c r="P28" s="176"/>
      <c r="Q28" s="176"/>
      <c r="R28" s="176"/>
      <c r="S28" s="176"/>
      <c r="T28" s="176"/>
      <c r="U28" s="177">
        <f t="shared" si="4"/>
        <v>0</v>
      </c>
    </row>
    <row r="29" spans="1:22" x14ac:dyDescent="0.25">
      <c r="A29" s="65"/>
      <c r="B29" s="71" t="s">
        <v>14</v>
      </c>
      <c r="C29" s="176">
        <f>'нормативное ШР'!D19</f>
        <v>0</v>
      </c>
      <c r="D29" s="176">
        <f>'нормативное ШР'!E19</f>
        <v>0</v>
      </c>
      <c r="E29" s="176">
        <f>'нормативное ШР'!F19</f>
        <v>0</v>
      </c>
      <c r="F29" s="176">
        <f>'нормативное ШР'!G19</f>
        <v>0</v>
      </c>
      <c r="G29" s="176">
        <f>'нормативное ШР'!H19</f>
        <v>0</v>
      </c>
      <c r="H29" s="176">
        <f>'нормативное ШР'!I19</f>
        <v>0</v>
      </c>
      <c r="I29" s="177">
        <f t="shared" si="2"/>
        <v>0</v>
      </c>
      <c r="J29" s="69"/>
      <c r="K29" s="67" t="e">
        <f t="shared" si="3"/>
        <v>#DIV/0!</v>
      </c>
      <c r="M29" s="65"/>
      <c r="N29" s="71" t="s">
        <v>14</v>
      </c>
      <c r="O29" s="176"/>
      <c r="P29" s="176"/>
      <c r="Q29" s="176"/>
      <c r="R29" s="176"/>
      <c r="S29" s="176"/>
      <c r="T29" s="176"/>
      <c r="U29" s="177">
        <f t="shared" si="4"/>
        <v>0</v>
      </c>
    </row>
    <row r="30" spans="1:22" x14ac:dyDescent="0.25">
      <c r="A30" s="65"/>
      <c r="B30" s="71" t="s">
        <v>116</v>
      </c>
      <c r="C30" s="176">
        <f>'нормативное ШР'!D20</f>
        <v>0</v>
      </c>
      <c r="D30" s="176">
        <f>'нормативное ШР'!E20</f>
        <v>0</v>
      </c>
      <c r="E30" s="176">
        <f>'нормативное ШР'!F20</f>
        <v>0</v>
      </c>
      <c r="F30" s="176">
        <f>'нормативное ШР'!G20</f>
        <v>0</v>
      </c>
      <c r="G30" s="176">
        <f>'нормативное ШР'!H20</f>
        <v>0</v>
      </c>
      <c r="H30" s="176">
        <f>'нормативное ШР'!I20</f>
        <v>0</v>
      </c>
      <c r="I30" s="177">
        <f t="shared" ref="I30:I31" si="5">SUM(D30:H30)</f>
        <v>0</v>
      </c>
      <c r="J30" s="69"/>
      <c r="K30" s="67" t="e">
        <f t="shared" ref="K30:K31" si="6">ROUND(I30/C30*J30,2)</f>
        <v>#DIV/0!</v>
      </c>
      <c r="M30" s="65"/>
      <c r="N30" s="71" t="s">
        <v>116</v>
      </c>
      <c r="O30" s="176"/>
      <c r="P30" s="176"/>
      <c r="Q30" s="176"/>
      <c r="R30" s="176"/>
      <c r="S30" s="176"/>
      <c r="T30" s="176"/>
      <c r="U30" s="177">
        <f t="shared" si="4"/>
        <v>0</v>
      </c>
    </row>
    <row r="31" spans="1:22" ht="39" x14ac:dyDescent="0.25">
      <c r="A31" s="65"/>
      <c r="B31" s="355" t="s">
        <v>117</v>
      </c>
      <c r="C31" s="176">
        <f>'нормативное ШР'!D21</f>
        <v>0</v>
      </c>
      <c r="D31" s="176">
        <f>'нормативное ШР'!E21</f>
        <v>0</v>
      </c>
      <c r="E31" s="176">
        <f>'нормативное ШР'!F21</f>
        <v>0</v>
      </c>
      <c r="F31" s="176">
        <f>'нормативное ШР'!G21</f>
        <v>0</v>
      </c>
      <c r="G31" s="176">
        <f>'нормативное ШР'!H21</f>
        <v>0</v>
      </c>
      <c r="H31" s="176">
        <f>'нормативное ШР'!I21</f>
        <v>0</v>
      </c>
      <c r="I31" s="177">
        <f t="shared" si="5"/>
        <v>0</v>
      </c>
      <c r="J31" s="69"/>
      <c r="K31" s="67" t="e">
        <f t="shared" si="6"/>
        <v>#DIV/0!</v>
      </c>
      <c r="M31" s="65"/>
      <c r="N31" s="355" t="s">
        <v>117</v>
      </c>
      <c r="O31" s="176"/>
      <c r="P31" s="176"/>
      <c r="Q31" s="176"/>
      <c r="R31" s="176"/>
      <c r="S31" s="176"/>
      <c r="T31" s="176"/>
      <c r="U31" s="177">
        <f t="shared" si="4"/>
        <v>0</v>
      </c>
    </row>
    <row r="32" spans="1:22" s="72" customFormat="1" x14ac:dyDescent="0.25">
      <c r="A32" s="65"/>
      <c r="B32" s="71" t="s">
        <v>22</v>
      </c>
      <c r="C32" s="176"/>
      <c r="D32" s="176"/>
      <c r="E32" s="176"/>
      <c r="F32" s="176">
        <f>'нормативное ШР'!G22</f>
        <v>0</v>
      </c>
      <c r="G32" s="178">
        <f>ROUND((D32+F32+E32)/29.3/12*28,2)</f>
        <v>0</v>
      </c>
      <c r="H32" s="176"/>
      <c r="I32" s="177">
        <f t="shared" si="2"/>
        <v>0</v>
      </c>
      <c r="J32" s="69"/>
      <c r="K32" s="67" t="e">
        <f t="shared" si="3"/>
        <v>#DIV/0!</v>
      </c>
      <c r="L32" s="49"/>
      <c r="M32" s="65"/>
      <c r="N32" s="71" t="s">
        <v>22</v>
      </c>
      <c r="O32" s="176">
        <f t="shared" ref="O32" si="7">C32</f>
        <v>0</v>
      </c>
      <c r="P32" s="176">
        <f t="shared" ref="P32" si="8">D32</f>
        <v>0</v>
      </c>
      <c r="Q32" s="176">
        <f t="shared" ref="Q32" si="9">E32</f>
        <v>0</v>
      </c>
      <c r="R32" s="176">
        <f t="shared" ref="R32" si="10">F32</f>
        <v>0</v>
      </c>
      <c r="S32" s="176">
        <f t="shared" ref="S32" si="11">G32</f>
        <v>0</v>
      </c>
      <c r="T32" s="176">
        <f t="shared" ref="T32" si="12">H32</f>
        <v>0</v>
      </c>
      <c r="U32" s="177">
        <f t="shared" si="4"/>
        <v>0</v>
      </c>
      <c r="V32" s="49"/>
    </row>
    <row r="33" spans="1:22" s="72" customFormat="1" ht="30" x14ac:dyDescent="0.25">
      <c r="A33" s="65"/>
      <c r="B33" s="242" t="s">
        <v>95</v>
      </c>
      <c r="C33" s="226">
        <f>'нормативное ШР'!D31</f>
        <v>0</v>
      </c>
      <c r="D33" s="226">
        <f>'нормативное ШР'!E31</f>
        <v>0</v>
      </c>
      <c r="E33" s="226">
        <f>'нормативное ШР'!F31</f>
        <v>0</v>
      </c>
      <c r="F33" s="226">
        <f>'нормативное ШР'!G31</f>
        <v>0</v>
      </c>
      <c r="G33" s="226">
        <f>'нормативное ШР'!H31</f>
        <v>0</v>
      </c>
      <c r="H33" s="226">
        <f>'нормативное ШР'!I31</f>
        <v>0</v>
      </c>
      <c r="I33" s="225">
        <f t="shared" si="2"/>
        <v>0</v>
      </c>
      <c r="J33" s="69"/>
      <c r="K33" s="67" t="e">
        <f t="shared" si="3"/>
        <v>#DIV/0!</v>
      </c>
      <c r="L33" s="49"/>
      <c r="M33" s="65"/>
      <c r="N33" s="241" t="s">
        <v>95</v>
      </c>
      <c r="O33" s="176">
        <f t="shared" ref="O33:O34" si="13">C33</f>
        <v>0</v>
      </c>
      <c r="P33" s="176">
        <f t="shared" ref="P33:P34" si="14">D33</f>
        <v>0</v>
      </c>
      <c r="Q33" s="176">
        <f t="shared" ref="Q33:Q34" si="15">E33</f>
        <v>0</v>
      </c>
      <c r="R33" s="176">
        <f t="shared" ref="R33:R34" si="16">F33</f>
        <v>0</v>
      </c>
      <c r="S33" s="176">
        <f t="shared" ref="S33:S34" si="17">G33</f>
        <v>0</v>
      </c>
      <c r="T33" s="176">
        <f t="shared" ref="T33:T34" si="18">H33</f>
        <v>0</v>
      </c>
      <c r="U33" s="177">
        <f t="shared" si="4"/>
        <v>0</v>
      </c>
      <c r="V33" s="49"/>
    </row>
    <row r="34" spans="1:22" s="72" customFormat="1" x14ac:dyDescent="0.25">
      <c r="A34" s="65"/>
      <c r="B34" s="71" t="s">
        <v>92</v>
      </c>
      <c r="C34" s="176">
        <f>'нормативное ШР'!D32</f>
        <v>0</v>
      </c>
      <c r="D34" s="176">
        <f>'нормативное ШР'!E32</f>
        <v>0</v>
      </c>
      <c r="E34" s="176">
        <f>'нормативное ШР'!F32</f>
        <v>0</v>
      </c>
      <c r="F34" s="176">
        <f>'нормативное ШР'!G32</f>
        <v>0</v>
      </c>
      <c r="G34" s="176">
        <f>'нормативное ШР'!H32</f>
        <v>0</v>
      </c>
      <c r="H34" s="176">
        <f>'нормативное ШР'!I32</f>
        <v>0</v>
      </c>
      <c r="I34" s="177">
        <f t="shared" si="2"/>
        <v>0</v>
      </c>
      <c r="J34" s="69"/>
      <c r="K34" s="67" t="e">
        <f>ROUND(I34/C34*J34,2)</f>
        <v>#DIV/0!</v>
      </c>
      <c r="L34" s="49"/>
      <c r="M34" s="65"/>
      <c r="N34" s="71" t="s">
        <v>92</v>
      </c>
      <c r="O34" s="176">
        <f t="shared" si="13"/>
        <v>0</v>
      </c>
      <c r="P34" s="176">
        <f t="shared" si="14"/>
        <v>0</v>
      </c>
      <c r="Q34" s="176">
        <f t="shared" si="15"/>
        <v>0</v>
      </c>
      <c r="R34" s="176">
        <f t="shared" si="16"/>
        <v>0</v>
      </c>
      <c r="S34" s="176">
        <f t="shared" si="17"/>
        <v>0</v>
      </c>
      <c r="T34" s="176">
        <f t="shared" si="18"/>
        <v>0</v>
      </c>
      <c r="U34" s="177">
        <f t="shared" si="4"/>
        <v>0</v>
      </c>
      <c r="V34" s="49"/>
    </row>
    <row r="35" spans="1:22" s="72" customFormat="1" x14ac:dyDescent="0.25">
      <c r="A35" s="298" t="s">
        <v>33</v>
      </c>
      <c r="B35" s="298"/>
      <c r="C35" s="179">
        <f>SUM(C20:C34)</f>
        <v>0</v>
      </c>
      <c r="D35" s="179">
        <f>SUM(D20:D34)</f>
        <v>0</v>
      </c>
      <c r="E35" s="179">
        <f>SUM(E20:E34)</f>
        <v>0</v>
      </c>
      <c r="F35" s="179">
        <f>SUM(F20:F34)</f>
        <v>0</v>
      </c>
      <c r="G35" s="179">
        <f>SUM(G20:G34)</f>
        <v>0</v>
      </c>
      <c r="H35" s="179">
        <f>SUM(H20:H34)</f>
        <v>0</v>
      </c>
      <c r="I35" s="179">
        <f>SUM(I20:I34)</f>
        <v>0</v>
      </c>
      <c r="J35" s="73">
        <f>SUM(J20:J34)</f>
        <v>0</v>
      </c>
      <c r="K35" s="73" t="e">
        <f>SUM(K20:K34)</f>
        <v>#DIV/0!</v>
      </c>
      <c r="L35" s="72">
        <f>100-L36</f>
        <v>80</v>
      </c>
      <c r="M35" s="65"/>
      <c r="N35" s="241"/>
      <c r="O35" s="226"/>
      <c r="P35" s="226"/>
      <c r="Q35" s="226"/>
      <c r="R35" s="226"/>
      <c r="S35" s="226"/>
      <c r="T35" s="226"/>
      <c r="U35" s="177">
        <f t="shared" si="4"/>
        <v>0</v>
      </c>
      <c r="V35" s="49"/>
    </row>
    <row r="36" spans="1:22" s="72" customFormat="1" ht="15.75" thickBot="1" x14ac:dyDescent="0.3">
      <c r="A36" s="299" t="s">
        <v>34</v>
      </c>
      <c r="B36" s="299"/>
      <c r="C36" s="180"/>
      <c r="D36" s="180"/>
      <c r="E36" s="180"/>
      <c r="F36" s="180"/>
      <c r="G36" s="180"/>
      <c r="H36" s="180"/>
      <c r="I36" s="181">
        <f>ROUND(I35/80*20,2)</f>
        <v>0</v>
      </c>
      <c r="J36" s="74"/>
      <c r="K36" s="74" t="e">
        <f>K35/80*20</f>
        <v>#DIV/0!</v>
      </c>
      <c r="L36" s="75">
        <v>20</v>
      </c>
      <c r="M36" s="65"/>
      <c r="N36" s="241"/>
      <c r="O36" s="226"/>
      <c r="P36" s="226"/>
      <c r="Q36" s="226"/>
      <c r="R36" s="226"/>
      <c r="S36" s="226"/>
      <c r="T36" s="226"/>
      <c r="U36" s="177">
        <f t="shared" si="4"/>
        <v>0</v>
      </c>
      <c r="V36" s="49"/>
    </row>
    <row r="37" spans="1:22" s="72" customFormat="1" ht="15.75" thickBot="1" x14ac:dyDescent="0.3">
      <c r="A37" s="300" t="s">
        <v>32</v>
      </c>
      <c r="B37" s="301"/>
      <c r="C37" s="182">
        <f t="shared" ref="C37:J37" si="19">C35+C36</f>
        <v>0</v>
      </c>
      <c r="D37" s="182">
        <f t="shared" si="19"/>
        <v>0</v>
      </c>
      <c r="E37" s="182">
        <f t="shared" si="19"/>
        <v>0</v>
      </c>
      <c r="F37" s="182">
        <f t="shared" si="19"/>
        <v>0</v>
      </c>
      <c r="G37" s="182">
        <f t="shared" si="19"/>
        <v>0</v>
      </c>
      <c r="H37" s="182">
        <f t="shared" si="19"/>
        <v>0</v>
      </c>
      <c r="I37" s="183">
        <f t="shared" si="19"/>
        <v>0</v>
      </c>
      <c r="J37" s="123">
        <f t="shared" si="19"/>
        <v>0</v>
      </c>
      <c r="K37" s="124" t="e">
        <f>K35+K36</f>
        <v>#DIV/0!</v>
      </c>
      <c r="L37" s="76"/>
      <c r="M37" s="252"/>
      <c r="N37" s="253"/>
      <c r="O37" s="254"/>
      <c r="P37" s="254"/>
      <c r="Q37" s="254"/>
      <c r="R37" s="254"/>
      <c r="S37" s="254"/>
      <c r="T37" s="254"/>
      <c r="U37" s="177">
        <f t="shared" si="4"/>
        <v>0</v>
      </c>
      <c r="V37" s="49"/>
    </row>
    <row r="38" spans="1:22" s="72" customFormat="1" x14ac:dyDescent="0.25">
      <c r="A38" s="77"/>
      <c r="B38" s="78" t="s">
        <v>22</v>
      </c>
      <c r="C38" s="184">
        <f>'нормативное ШР'!D22-'ФОТ+ШР факт'!C32</f>
        <v>0</v>
      </c>
      <c r="D38" s="184">
        <f>'нормативное ШР'!E22-'ФОТ+ШР факт'!D32</f>
        <v>0</v>
      </c>
      <c r="E38" s="184">
        <f>'нормативное ШР'!F22-'ФОТ+ШР факт'!E32</f>
        <v>0</v>
      </c>
      <c r="F38" s="184">
        <f>'нормативное ШР'!G22-'ФОТ+ШР факт'!F32</f>
        <v>0</v>
      </c>
      <c r="G38" s="184">
        <f>'нормативное ШР'!H22-'ФОТ+ШР факт'!G32</f>
        <v>0</v>
      </c>
      <c r="H38" s="185">
        <f>'нормативное ШР'!I22-'ФОТ+ШР факт'!H32</f>
        <v>0</v>
      </c>
      <c r="I38" s="177">
        <f>SUM(D38:H38)</f>
        <v>0</v>
      </c>
      <c r="J38" s="79"/>
      <c r="K38" s="79"/>
      <c r="L38" s="49"/>
      <c r="M38" s="327" t="s">
        <v>33</v>
      </c>
      <c r="N38" s="328"/>
      <c r="O38" s="256">
        <f>SUM(O20:O37)</f>
        <v>0</v>
      </c>
      <c r="P38" s="256">
        <f>SUM(P20:P37)</f>
        <v>0</v>
      </c>
      <c r="Q38" s="256">
        <f>SUM(Q20:Q37)</f>
        <v>0</v>
      </c>
      <c r="R38" s="256">
        <f>SUM(R20:R37)</f>
        <v>0</v>
      </c>
      <c r="S38" s="256">
        <f>SUM(S20:S37)</f>
        <v>0</v>
      </c>
      <c r="T38" s="256">
        <f>SUM(T20:T37)</f>
        <v>0</v>
      </c>
      <c r="U38" s="257">
        <f>SUM(U20:U37)</f>
        <v>0</v>
      </c>
      <c r="V38" s="72">
        <f>100-V39</f>
        <v>80</v>
      </c>
    </row>
    <row r="39" spans="1:22" s="72" customFormat="1" ht="15.75" thickBot="1" x14ac:dyDescent="0.3">
      <c r="A39" s="77"/>
      <c r="B39" s="78" t="s">
        <v>99</v>
      </c>
      <c r="C39" s="184">
        <f>'нормативное ШР'!D23</f>
        <v>0</v>
      </c>
      <c r="D39" s="184">
        <f>'нормативное ШР'!E23</f>
        <v>0</v>
      </c>
      <c r="E39" s="184">
        <f>'нормативное ШР'!F23</f>
        <v>0</v>
      </c>
      <c r="F39" s="184">
        <f>'нормативное ШР'!G23</f>
        <v>0</v>
      </c>
      <c r="G39" s="184">
        <f>'нормативное ШР'!H23</f>
        <v>0</v>
      </c>
      <c r="H39" s="185">
        <f>'нормативное ШР'!I23</f>
        <v>0</v>
      </c>
      <c r="I39" s="177">
        <f t="shared" ref="I39:I47" si="20">SUM(D39:H39)</f>
        <v>0</v>
      </c>
      <c r="J39" s="79"/>
      <c r="K39" s="79"/>
      <c r="L39" s="49"/>
      <c r="M39" s="329" t="s">
        <v>34</v>
      </c>
      <c r="N39" s="299"/>
      <c r="O39" s="180"/>
      <c r="P39" s="180"/>
      <c r="Q39" s="180"/>
      <c r="R39" s="180"/>
      <c r="S39" s="180"/>
      <c r="T39" s="180"/>
      <c r="U39" s="258">
        <f>ROUND(U38/80*20,2)</f>
        <v>0</v>
      </c>
      <c r="V39" s="75">
        <v>20</v>
      </c>
    </row>
    <row r="40" spans="1:22" s="72" customFormat="1" ht="15.75" thickBot="1" x14ac:dyDescent="0.3">
      <c r="A40" s="80"/>
      <c r="B40" s="78" t="s">
        <v>98</v>
      </c>
      <c r="C40" s="186">
        <f>'нормативное ШР'!D24</f>
        <v>0</v>
      </c>
      <c r="D40" s="186">
        <f>'нормативное ШР'!E24</f>
        <v>0</v>
      </c>
      <c r="E40" s="186">
        <f>'нормативное ШР'!F24</f>
        <v>0</v>
      </c>
      <c r="F40" s="186">
        <f>'нормативное ШР'!G24</f>
        <v>0</v>
      </c>
      <c r="G40" s="186">
        <f>'нормативное ШР'!H24</f>
        <v>0</v>
      </c>
      <c r="H40" s="186">
        <f>'нормативное ШР'!I24</f>
        <v>0</v>
      </c>
      <c r="I40" s="177">
        <f t="shared" si="20"/>
        <v>0</v>
      </c>
      <c r="J40" s="69"/>
      <c r="K40" s="69"/>
      <c r="L40" s="49"/>
      <c r="M40" s="300" t="s">
        <v>32</v>
      </c>
      <c r="N40" s="301"/>
      <c r="O40" s="182">
        <f t="shared" ref="O40:U40" si="21">O38+O39</f>
        <v>0</v>
      </c>
      <c r="P40" s="182">
        <f t="shared" si="21"/>
        <v>0</v>
      </c>
      <c r="Q40" s="182">
        <f t="shared" si="21"/>
        <v>0</v>
      </c>
      <c r="R40" s="182">
        <f t="shared" si="21"/>
        <v>0</v>
      </c>
      <c r="S40" s="182">
        <f t="shared" si="21"/>
        <v>0</v>
      </c>
      <c r="T40" s="182">
        <f t="shared" si="21"/>
        <v>0</v>
      </c>
      <c r="U40" s="259">
        <f t="shared" si="21"/>
        <v>0</v>
      </c>
      <c r="V40" s="76"/>
    </row>
    <row r="41" spans="1:22" x14ac:dyDescent="0.25">
      <c r="A41" s="77"/>
      <c r="B41" s="81" t="s">
        <v>96</v>
      </c>
      <c r="C41" s="186">
        <f>'нормативное ШР'!D25</f>
        <v>0</v>
      </c>
      <c r="D41" s="186">
        <f>'нормативное ШР'!E25</f>
        <v>0</v>
      </c>
      <c r="E41" s="186">
        <f>'нормативное ШР'!F25</f>
        <v>0</v>
      </c>
      <c r="F41" s="186">
        <f>'нормативное ШР'!G25</f>
        <v>0</v>
      </c>
      <c r="G41" s="186">
        <f>'нормативное ШР'!H25</f>
        <v>0</v>
      </c>
      <c r="H41" s="187">
        <f>'нормативное ШР'!I25</f>
        <v>0</v>
      </c>
      <c r="I41" s="177">
        <f t="shared" si="20"/>
        <v>0</v>
      </c>
      <c r="J41" s="69"/>
      <c r="K41" s="69"/>
      <c r="M41" s="77"/>
      <c r="N41" s="255" t="s">
        <v>22</v>
      </c>
      <c r="O41" s="184">
        <f>C38</f>
        <v>0</v>
      </c>
      <c r="P41" s="184">
        <f t="shared" ref="P41:T41" si="22">D38</f>
        <v>0</v>
      </c>
      <c r="Q41" s="184">
        <f t="shared" si="22"/>
        <v>0</v>
      </c>
      <c r="R41" s="184">
        <f t="shared" si="22"/>
        <v>0</v>
      </c>
      <c r="S41" s="184">
        <f t="shared" si="22"/>
        <v>0</v>
      </c>
      <c r="T41" s="184">
        <f t="shared" si="22"/>
        <v>0</v>
      </c>
      <c r="U41" s="200">
        <f>SUM(P41:T41)</f>
        <v>0</v>
      </c>
    </row>
    <row r="42" spans="1:22" x14ac:dyDescent="0.25">
      <c r="A42" s="80"/>
      <c r="B42" s="81" t="s">
        <v>23</v>
      </c>
      <c r="C42" s="186">
        <f>'нормативное ШР'!D26</f>
        <v>0</v>
      </c>
      <c r="D42" s="186">
        <f>'нормативное ШР'!E26</f>
        <v>0</v>
      </c>
      <c r="E42" s="186">
        <f>'нормативное ШР'!F26</f>
        <v>0</v>
      </c>
      <c r="F42" s="186">
        <f>'нормативное ШР'!G26</f>
        <v>0</v>
      </c>
      <c r="G42" s="186">
        <f>'нормативное ШР'!H26</f>
        <v>0</v>
      </c>
      <c r="H42" s="187">
        <f>'нормативное ШР'!I26</f>
        <v>0</v>
      </c>
      <c r="I42" s="177">
        <f t="shared" si="20"/>
        <v>0</v>
      </c>
      <c r="J42" s="69"/>
      <c r="K42" s="69"/>
      <c r="M42" s="77"/>
      <c r="N42" s="78" t="s">
        <v>99</v>
      </c>
      <c r="O42" s="184">
        <f t="shared" ref="O42:O50" si="23">C39</f>
        <v>0</v>
      </c>
      <c r="P42" s="184">
        <f t="shared" ref="P42:P50" si="24">D39</f>
        <v>0</v>
      </c>
      <c r="Q42" s="184">
        <f t="shared" ref="Q42:Q50" si="25">E39</f>
        <v>0</v>
      </c>
      <c r="R42" s="184">
        <f t="shared" ref="R42:R50" si="26">F39</f>
        <v>0</v>
      </c>
      <c r="S42" s="184">
        <f t="shared" ref="S42:S50" si="27">G39</f>
        <v>0</v>
      </c>
      <c r="T42" s="184">
        <f t="shared" ref="T42:T50" si="28">H39</f>
        <v>0</v>
      </c>
      <c r="U42" s="177">
        <f t="shared" ref="U42:U50" si="29">SUM(P42:T42)</f>
        <v>0</v>
      </c>
    </row>
    <row r="43" spans="1:22" x14ac:dyDescent="0.25">
      <c r="A43" s="80"/>
      <c r="B43" s="81" t="s">
        <v>46</v>
      </c>
      <c r="C43" s="186">
        <f>'нормативное ШР'!D27</f>
        <v>0</v>
      </c>
      <c r="D43" s="186">
        <f>'нормативное ШР'!E27</f>
        <v>0</v>
      </c>
      <c r="E43" s="186">
        <f>'нормативное ШР'!F27</f>
        <v>0</v>
      </c>
      <c r="F43" s="186">
        <f>'нормативное ШР'!G27</f>
        <v>0</v>
      </c>
      <c r="G43" s="186">
        <f>'нормативное ШР'!H27</f>
        <v>0</v>
      </c>
      <c r="H43" s="187">
        <f>'нормативное ШР'!I27</f>
        <v>0</v>
      </c>
      <c r="I43" s="177">
        <f t="shared" si="20"/>
        <v>0</v>
      </c>
      <c r="J43" s="69"/>
      <c r="K43" s="69"/>
      <c r="M43" s="80"/>
      <c r="N43" s="78" t="s">
        <v>98</v>
      </c>
      <c r="O43" s="184">
        <f t="shared" si="23"/>
        <v>0</v>
      </c>
      <c r="P43" s="184">
        <f t="shared" si="24"/>
        <v>0</v>
      </c>
      <c r="Q43" s="184">
        <f t="shared" si="25"/>
        <v>0</v>
      </c>
      <c r="R43" s="184">
        <f t="shared" si="26"/>
        <v>0</v>
      </c>
      <c r="S43" s="184">
        <f t="shared" si="27"/>
        <v>0</v>
      </c>
      <c r="T43" s="184">
        <f t="shared" si="28"/>
        <v>0</v>
      </c>
      <c r="U43" s="177">
        <f t="shared" si="29"/>
        <v>0</v>
      </c>
    </row>
    <row r="44" spans="1:22" x14ac:dyDescent="0.25">
      <c r="A44" s="77"/>
      <c r="B44" s="140" t="s">
        <v>100</v>
      </c>
      <c r="C44" s="186">
        <f>'нормативное ШР'!D28</f>
        <v>0</v>
      </c>
      <c r="D44" s="186">
        <f>'нормативное ШР'!E28</f>
        <v>0</v>
      </c>
      <c r="E44" s="186">
        <f>'нормативное ШР'!F28</f>
        <v>0</v>
      </c>
      <c r="F44" s="186">
        <f>'нормативное ШР'!G28</f>
        <v>0</v>
      </c>
      <c r="G44" s="186">
        <f>'нормативное ШР'!H28</f>
        <v>0</v>
      </c>
      <c r="H44" s="187">
        <f>'нормативное ШР'!I28</f>
        <v>0</v>
      </c>
      <c r="I44" s="177">
        <f t="shared" si="20"/>
        <v>0</v>
      </c>
      <c r="J44" s="69"/>
      <c r="K44" s="69"/>
      <c r="M44" s="77"/>
      <c r="N44" s="81" t="s">
        <v>96</v>
      </c>
      <c r="O44" s="184">
        <f t="shared" si="23"/>
        <v>0</v>
      </c>
      <c r="P44" s="184">
        <f t="shared" si="24"/>
        <v>0</v>
      </c>
      <c r="Q44" s="184">
        <f t="shared" si="25"/>
        <v>0</v>
      </c>
      <c r="R44" s="184">
        <f t="shared" si="26"/>
        <v>0</v>
      </c>
      <c r="S44" s="184">
        <f t="shared" si="27"/>
        <v>0</v>
      </c>
      <c r="T44" s="184">
        <f t="shared" si="28"/>
        <v>0</v>
      </c>
      <c r="U44" s="177">
        <f t="shared" si="29"/>
        <v>0</v>
      </c>
    </row>
    <row r="45" spans="1:22" x14ac:dyDescent="0.25">
      <c r="A45" s="77"/>
      <c r="B45" s="78" t="s">
        <v>15</v>
      </c>
      <c r="C45" s="186">
        <f>'нормативное ШР'!D29-C76</f>
        <v>0</v>
      </c>
      <c r="D45" s="186">
        <f>'нормативное ШР'!E29-D76</f>
        <v>0</v>
      </c>
      <c r="E45" s="186">
        <f>'нормативное ШР'!F29-E76</f>
        <v>0</v>
      </c>
      <c r="F45" s="186">
        <f>'нормативное ШР'!G29-F76</f>
        <v>0</v>
      </c>
      <c r="G45" s="186">
        <f>'нормативное ШР'!H29-G76</f>
        <v>0</v>
      </c>
      <c r="H45" s="187">
        <f>'нормативное ШР'!I29</f>
        <v>0</v>
      </c>
      <c r="I45" s="177">
        <f t="shared" si="20"/>
        <v>0</v>
      </c>
      <c r="J45" s="69"/>
      <c r="K45" s="69"/>
      <c r="M45" s="80"/>
      <c r="N45" s="81" t="s">
        <v>23</v>
      </c>
      <c r="O45" s="184">
        <f t="shared" si="23"/>
        <v>0</v>
      </c>
      <c r="P45" s="184">
        <f t="shared" si="24"/>
        <v>0</v>
      </c>
      <c r="Q45" s="184">
        <f t="shared" si="25"/>
        <v>0</v>
      </c>
      <c r="R45" s="184">
        <f t="shared" si="26"/>
        <v>0</v>
      </c>
      <c r="S45" s="184">
        <f t="shared" si="27"/>
        <v>0</v>
      </c>
      <c r="T45" s="184">
        <f t="shared" si="28"/>
        <v>0</v>
      </c>
      <c r="U45" s="177">
        <f t="shared" si="29"/>
        <v>0</v>
      </c>
    </row>
    <row r="46" spans="1:22" x14ac:dyDescent="0.25">
      <c r="A46" s="82"/>
      <c r="B46" s="83" t="s">
        <v>16</v>
      </c>
      <c r="C46" s="176">
        <f>'нормативное ШР'!D30-'ФОТ+ШР факт'!C77</f>
        <v>0</v>
      </c>
      <c r="D46" s="176">
        <f>'нормативное ШР'!E30-'ФОТ+ШР факт'!D77</f>
        <v>0</v>
      </c>
      <c r="E46" s="176">
        <f>'нормативное ШР'!F30-'ФОТ+ШР факт'!E77</f>
        <v>0</v>
      </c>
      <c r="F46" s="176">
        <f>'нормативное ШР'!G30-'ФОТ+ШР факт'!F77</f>
        <v>0</v>
      </c>
      <c r="G46" s="176">
        <f>'нормативное ШР'!H30-'ФОТ+ШР факт'!G77</f>
        <v>0</v>
      </c>
      <c r="H46" s="188">
        <f>'нормативное ШР'!I30</f>
        <v>0</v>
      </c>
      <c r="I46" s="177">
        <f t="shared" si="20"/>
        <v>0</v>
      </c>
      <c r="J46" s="84"/>
      <c r="K46" s="84"/>
      <c r="M46" s="80"/>
      <c r="N46" s="81" t="s">
        <v>46</v>
      </c>
      <c r="O46" s="184">
        <f t="shared" si="23"/>
        <v>0</v>
      </c>
      <c r="P46" s="184">
        <f t="shared" si="24"/>
        <v>0</v>
      </c>
      <c r="Q46" s="184">
        <f t="shared" si="25"/>
        <v>0</v>
      </c>
      <c r="R46" s="184">
        <f t="shared" si="26"/>
        <v>0</v>
      </c>
      <c r="S46" s="184">
        <f t="shared" si="27"/>
        <v>0</v>
      </c>
      <c r="T46" s="184">
        <f t="shared" si="28"/>
        <v>0</v>
      </c>
      <c r="U46" s="177">
        <f t="shared" si="29"/>
        <v>0</v>
      </c>
    </row>
    <row r="47" spans="1:22" ht="15.75" thickBot="1" x14ac:dyDescent="0.3">
      <c r="A47" s="85"/>
      <c r="B47" s="86" t="s">
        <v>31</v>
      </c>
      <c r="C47" s="189" t="e">
        <f>'нормативное ШР'!D42-'ФОТ+ШР факт'!C78</f>
        <v>#DIV/0!</v>
      </c>
      <c r="D47" s="189">
        <f>'нормативное ШР'!E42-'ФОТ+ШР факт'!D78</f>
        <v>0</v>
      </c>
      <c r="E47" s="189">
        <f>'нормативное ШР'!F42-'ФОТ+ШР факт'!E78</f>
        <v>0</v>
      </c>
      <c r="F47" s="189">
        <f>'нормативное ШР'!G42-'ФОТ+ШР факт'!F78</f>
        <v>0</v>
      </c>
      <c r="G47" s="189">
        <f>'нормативное ШР'!H42-'ФОТ+ШР факт'!G78</f>
        <v>0</v>
      </c>
      <c r="H47" s="190">
        <f>'нормативное ШР'!I42-'ФОТ+ШР факт'!H78</f>
        <v>0</v>
      </c>
      <c r="I47" s="177">
        <f t="shared" si="20"/>
        <v>0</v>
      </c>
      <c r="J47" s="84"/>
      <c r="K47" s="84"/>
      <c r="M47" s="77"/>
      <c r="N47" s="140" t="s">
        <v>100</v>
      </c>
      <c r="O47" s="184">
        <f t="shared" si="23"/>
        <v>0</v>
      </c>
      <c r="P47" s="184">
        <f t="shared" si="24"/>
        <v>0</v>
      </c>
      <c r="Q47" s="184">
        <f t="shared" si="25"/>
        <v>0</v>
      </c>
      <c r="R47" s="184">
        <f t="shared" si="26"/>
        <v>0</v>
      </c>
      <c r="S47" s="184">
        <f t="shared" si="27"/>
        <v>0</v>
      </c>
      <c r="T47" s="184">
        <f t="shared" si="28"/>
        <v>0</v>
      </c>
      <c r="U47" s="177">
        <f t="shared" si="29"/>
        <v>0</v>
      </c>
    </row>
    <row r="48" spans="1:22" x14ac:dyDescent="0.25">
      <c r="A48" s="302" t="s">
        <v>9</v>
      </c>
      <c r="B48" s="303"/>
      <c r="C48" s="191" t="e">
        <f t="shared" ref="C48:H48" si="30">SUM(C38:C47)</f>
        <v>#DIV/0!</v>
      </c>
      <c r="D48" s="191">
        <f t="shared" si="30"/>
        <v>0</v>
      </c>
      <c r="E48" s="191">
        <f t="shared" si="30"/>
        <v>0</v>
      </c>
      <c r="F48" s="191">
        <f t="shared" si="30"/>
        <v>0</v>
      </c>
      <c r="G48" s="191">
        <f t="shared" si="30"/>
        <v>0</v>
      </c>
      <c r="H48" s="192">
        <f t="shared" si="30"/>
        <v>0</v>
      </c>
      <c r="I48" s="193">
        <f>SUM(I38:I47)</f>
        <v>0</v>
      </c>
      <c r="J48" s="87"/>
      <c r="K48" s="88"/>
      <c r="L48" s="72">
        <f>100-L49</f>
        <v>80</v>
      </c>
      <c r="M48" s="77"/>
      <c r="N48" s="78" t="s">
        <v>15</v>
      </c>
      <c r="O48" s="184">
        <f t="shared" si="23"/>
        <v>0</v>
      </c>
      <c r="P48" s="184">
        <f t="shared" si="24"/>
        <v>0</v>
      </c>
      <c r="Q48" s="184">
        <f t="shared" si="25"/>
        <v>0</v>
      </c>
      <c r="R48" s="184">
        <f t="shared" si="26"/>
        <v>0</v>
      </c>
      <c r="S48" s="184">
        <f t="shared" si="27"/>
        <v>0</v>
      </c>
      <c r="T48" s="184">
        <f t="shared" si="28"/>
        <v>0</v>
      </c>
      <c r="U48" s="177">
        <f t="shared" si="29"/>
        <v>0</v>
      </c>
    </row>
    <row r="49" spans="1:22" ht="15.75" thickBot="1" x14ac:dyDescent="0.3">
      <c r="A49" s="296" t="s">
        <v>35</v>
      </c>
      <c r="B49" s="297"/>
      <c r="C49" s="194"/>
      <c r="D49" s="194"/>
      <c r="E49" s="194"/>
      <c r="F49" s="194"/>
      <c r="G49" s="194"/>
      <c r="H49" s="195"/>
      <c r="I49" s="193">
        <f>ROUND(I48/80*20,2)</f>
        <v>0</v>
      </c>
      <c r="J49" s="89"/>
      <c r="K49" s="90"/>
      <c r="L49" s="75">
        <v>20</v>
      </c>
      <c r="M49" s="82"/>
      <c r="N49" s="83" t="s">
        <v>16</v>
      </c>
      <c r="O49" s="184">
        <f t="shared" si="23"/>
        <v>0</v>
      </c>
      <c r="P49" s="184">
        <f t="shared" si="24"/>
        <v>0</v>
      </c>
      <c r="Q49" s="184">
        <f t="shared" si="25"/>
        <v>0</v>
      </c>
      <c r="R49" s="184">
        <f t="shared" si="26"/>
        <v>0</v>
      </c>
      <c r="S49" s="184">
        <f t="shared" si="27"/>
        <v>0</v>
      </c>
      <c r="T49" s="184">
        <f t="shared" si="28"/>
        <v>0</v>
      </c>
      <c r="U49" s="177">
        <f t="shared" si="29"/>
        <v>0</v>
      </c>
    </row>
    <row r="50" spans="1:22" ht="15.75" thickBot="1" x14ac:dyDescent="0.3">
      <c r="A50" s="304" t="s">
        <v>108</v>
      </c>
      <c r="B50" s="305"/>
      <c r="C50" s="196" t="e">
        <f>C48+C49</f>
        <v>#DIV/0!</v>
      </c>
      <c r="D50" s="196">
        <f t="shared" ref="D50:I50" si="31">D48+D49</f>
        <v>0</v>
      </c>
      <c r="E50" s="196">
        <f t="shared" si="31"/>
        <v>0</v>
      </c>
      <c r="F50" s="196">
        <f t="shared" si="31"/>
        <v>0</v>
      </c>
      <c r="G50" s="196">
        <f t="shared" si="31"/>
        <v>0</v>
      </c>
      <c r="H50" s="197">
        <f t="shared" si="31"/>
        <v>0</v>
      </c>
      <c r="I50" s="193">
        <f t="shared" si="31"/>
        <v>0</v>
      </c>
      <c r="J50" s="125"/>
      <c r="K50" s="126"/>
      <c r="L50" s="91"/>
      <c r="M50" s="85"/>
      <c r="N50" s="260" t="s">
        <v>31</v>
      </c>
      <c r="O50" s="184" t="e">
        <f t="shared" si="23"/>
        <v>#DIV/0!</v>
      </c>
      <c r="P50" s="184">
        <f t="shared" si="24"/>
        <v>0</v>
      </c>
      <c r="Q50" s="184">
        <f t="shared" si="25"/>
        <v>0</v>
      </c>
      <c r="R50" s="184">
        <f t="shared" si="26"/>
        <v>0</v>
      </c>
      <c r="S50" s="184">
        <f t="shared" si="27"/>
        <v>0</v>
      </c>
      <c r="T50" s="184">
        <f t="shared" si="28"/>
        <v>0</v>
      </c>
      <c r="U50" s="243">
        <f t="shared" si="29"/>
        <v>0</v>
      </c>
    </row>
    <row r="51" spans="1:22" x14ac:dyDescent="0.25">
      <c r="A51" s="80"/>
      <c r="B51" s="92" t="s">
        <v>93</v>
      </c>
      <c r="C51" s="198"/>
      <c r="D51" s="198"/>
      <c r="E51" s="198"/>
      <c r="F51" s="198"/>
      <c r="G51" s="198"/>
      <c r="H51" s="199"/>
      <c r="I51" s="177">
        <f>SUM(D51:H51)</f>
        <v>0</v>
      </c>
      <c r="J51" s="69"/>
      <c r="K51" s="69"/>
      <c r="M51" s="302" t="s">
        <v>9</v>
      </c>
      <c r="N51" s="303"/>
      <c r="O51" s="191" t="e">
        <f t="shared" ref="O51:T51" si="32">SUM(O41:O50)</f>
        <v>#DIV/0!</v>
      </c>
      <c r="P51" s="191">
        <f t="shared" si="32"/>
        <v>0</v>
      </c>
      <c r="Q51" s="191">
        <f t="shared" si="32"/>
        <v>0</v>
      </c>
      <c r="R51" s="191">
        <f t="shared" si="32"/>
        <v>0</v>
      </c>
      <c r="S51" s="191">
        <f t="shared" si="32"/>
        <v>0</v>
      </c>
      <c r="T51" s="192">
        <f t="shared" si="32"/>
        <v>0</v>
      </c>
      <c r="U51" s="262">
        <f>SUM(U41:U50)</f>
        <v>0</v>
      </c>
      <c r="V51" s="72">
        <f>100-V52</f>
        <v>80</v>
      </c>
    </row>
    <row r="52" spans="1:22" ht="15.75" thickBot="1" x14ac:dyDescent="0.3">
      <c r="A52" s="80"/>
      <c r="B52" s="92" t="s">
        <v>7</v>
      </c>
      <c r="C52" s="200">
        <f>'нормативное ШР'!D33</f>
        <v>0</v>
      </c>
      <c r="D52" s="200">
        <f>'нормативное ШР'!E33</f>
        <v>0</v>
      </c>
      <c r="E52" s="200">
        <f>'нормативное ШР'!F33</f>
        <v>0</v>
      </c>
      <c r="F52" s="200">
        <f>'нормативное ШР'!G33</f>
        <v>0</v>
      </c>
      <c r="G52" s="200">
        <f>'нормативное ШР'!H33</f>
        <v>0</v>
      </c>
      <c r="H52" s="201">
        <f>'нормативное ШР'!I33</f>
        <v>0</v>
      </c>
      <c r="I52" s="177">
        <f t="shared" ref="I52:I71" si="33">SUM(D52:H52)</f>
        <v>0</v>
      </c>
      <c r="J52" s="69"/>
      <c r="K52" s="69"/>
      <c r="M52" s="296" t="s">
        <v>35</v>
      </c>
      <c r="N52" s="297"/>
      <c r="O52" s="194"/>
      <c r="P52" s="194"/>
      <c r="Q52" s="194"/>
      <c r="R52" s="194"/>
      <c r="S52" s="194"/>
      <c r="T52" s="195"/>
      <c r="U52" s="263">
        <f>ROUND(U51/80*20,2)</f>
        <v>0</v>
      </c>
      <c r="V52" s="75">
        <v>20</v>
      </c>
    </row>
    <row r="53" spans="1:22" ht="15.75" thickBot="1" x14ac:dyDescent="0.3">
      <c r="A53" s="80"/>
      <c r="B53" s="92" t="s">
        <v>24</v>
      </c>
      <c r="C53" s="200">
        <f>'нормативное ШР'!D34</f>
        <v>0</v>
      </c>
      <c r="D53" s="200">
        <f>'нормативное ШР'!E34</f>
        <v>0</v>
      </c>
      <c r="E53" s="200">
        <f>'нормативное ШР'!F34</f>
        <v>0</v>
      </c>
      <c r="F53" s="200">
        <f>'нормативное ШР'!G34</f>
        <v>0</v>
      </c>
      <c r="G53" s="200">
        <f>'нормативное ШР'!H34</f>
        <v>0</v>
      </c>
      <c r="H53" s="201">
        <f>'нормативное ШР'!I34</f>
        <v>0</v>
      </c>
      <c r="I53" s="177">
        <f t="shared" si="33"/>
        <v>0</v>
      </c>
      <c r="J53" s="69"/>
      <c r="K53" s="69"/>
      <c r="M53" s="304" t="s">
        <v>108</v>
      </c>
      <c r="N53" s="305"/>
      <c r="O53" s="196" t="e">
        <f>O51+O52</f>
        <v>#DIV/0!</v>
      </c>
      <c r="P53" s="196">
        <f t="shared" ref="P53:U53" si="34">P51+P52</f>
        <v>0</v>
      </c>
      <c r="Q53" s="196">
        <f t="shared" si="34"/>
        <v>0</v>
      </c>
      <c r="R53" s="196">
        <f t="shared" si="34"/>
        <v>0</v>
      </c>
      <c r="S53" s="196">
        <f t="shared" si="34"/>
        <v>0</v>
      </c>
      <c r="T53" s="197">
        <f t="shared" si="34"/>
        <v>0</v>
      </c>
      <c r="U53" s="264">
        <f t="shared" si="34"/>
        <v>0</v>
      </c>
      <c r="V53" s="91"/>
    </row>
    <row r="54" spans="1:22" x14ac:dyDescent="0.25">
      <c r="A54" s="80"/>
      <c r="B54" s="92" t="s">
        <v>102</v>
      </c>
      <c r="C54" s="200">
        <f>'нормативное ШР'!D35</f>
        <v>0</v>
      </c>
      <c r="D54" s="200">
        <f>'нормативное ШР'!E35</f>
        <v>0</v>
      </c>
      <c r="E54" s="200">
        <f>'нормативное ШР'!F35</f>
        <v>0</v>
      </c>
      <c r="F54" s="200">
        <f>'нормативное ШР'!G35</f>
        <v>0</v>
      </c>
      <c r="G54" s="200">
        <f>'нормативное ШР'!H35</f>
        <v>0</v>
      </c>
      <c r="H54" s="201">
        <f>'нормативное ШР'!I35</f>
        <v>0</v>
      </c>
      <c r="I54" s="177">
        <f t="shared" si="33"/>
        <v>0</v>
      </c>
      <c r="J54" s="69"/>
      <c r="K54" s="69"/>
      <c r="M54" s="77"/>
      <c r="N54" s="261" t="s">
        <v>93</v>
      </c>
      <c r="O54" s="198"/>
      <c r="P54" s="198"/>
      <c r="Q54" s="198"/>
      <c r="R54" s="198"/>
      <c r="S54" s="198"/>
      <c r="T54" s="198"/>
      <c r="U54" s="200">
        <f>SUM(P54:T54)</f>
        <v>0</v>
      </c>
    </row>
    <row r="55" spans="1:22" x14ac:dyDescent="0.25">
      <c r="A55" s="80"/>
      <c r="B55" s="92" t="s">
        <v>101</v>
      </c>
      <c r="C55" s="200">
        <f>'нормативное ШР'!D36</f>
        <v>0</v>
      </c>
      <c r="D55" s="200">
        <f>'нормативное ШР'!E36</f>
        <v>0</v>
      </c>
      <c r="E55" s="200">
        <f>'нормативное ШР'!F36</f>
        <v>0</v>
      </c>
      <c r="F55" s="200">
        <f>'нормативное ШР'!G36</f>
        <v>0</v>
      </c>
      <c r="G55" s="200">
        <f>'нормативное ШР'!H36</f>
        <v>0</v>
      </c>
      <c r="H55" s="201">
        <f>'нормативное ШР'!I36</f>
        <v>0</v>
      </c>
      <c r="I55" s="177">
        <f t="shared" ref="I55" si="35">SUM(D55:H55)</f>
        <v>0</v>
      </c>
      <c r="J55" s="69"/>
      <c r="K55" s="69"/>
      <c r="M55" s="80"/>
      <c r="N55" s="92" t="s">
        <v>7</v>
      </c>
      <c r="O55" s="198"/>
      <c r="P55" s="198"/>
      <c r="Q55" s="198"/>
      <c r="R55" s="198"/>
      <c r="S55" s="198"/>
      <c r="T55" s="198"/>
      <c r="U55" s="177">
        <f t="shared" ref="U55:U77" si="36">SUM(P55:T55)</f>
        <v>0</v>
      </c>
    </row>
    <row r="56" spans="1:22" x14ac:dyDescent="0.25">
      <c r="A56" s="80"/>
      <c r="B56" s="92" t="s">
        <v>21</v>
      </c>
      <c r="C56" s="200">
        <f>'нормативное ШР'!D37</f>
        <v>0</v>
      </c>
      <c r="D56" s="200">
        <f>'нормативное ШР'!E37</f>
        <v>0</v>
      </c>
      <c r="E56" s="200">
        <f>'нормативное ШР'!F37</f>
        <v>0</v>
      </c>
      <c r="F56" s="200">
        <f>'нормативное ШР'!G37</f>
        <v>0</v>
      </c>
      <c r="G56" s="200">
        <f>'нормативное ШР'!H37</f>
        <v>0</v>
      </c>
      <c r="H56" s="201">
        <f>'нормативное ШР'!I37</f>
        <v>0</v>
      </c>
      <c r="I56" s="177">
        <f t="shared" si="33"/>
        <v>0</v>
      </c>
      <c r="J56" s="69"/>
      <c r="K56" s="69"/>
      <c r="M56" s="80"/>
      <c r="N56" s="92" t="s">
        <v>24</v>
      </c>
      <c r="O56" s="198"/>
      <c r="P56" s="198"/>
      <c r="Q56" s="198"/>
      <c r="R56" s="198"/>
      <c r="S56" s="198"/>
      <c r="T56" s="198"/>
      <c r="U56" s="177">
        <f t="shared" si="36"/>
        <v>0</v>
      </c>
    </row>
    <row r="57" spans="1:22" x14ac:dyDescent="0.25">
      <c r="A57" s="80"/>
      <c r="B57" s="92" t="s">
        <v>17</v>
      </c>
      <c r="C57" s="200">
        <f>'нормативное ШР'!D38</f>
        <v>0</v>
      </c>
      <c r="D57" s="200">
        <f>'нормативное ШР'!E38</f>
        <v>0</v>
      </c>
      <c r="E57" s="200">
        <f>'нормативное ШР'!F38</f>
        <v>0</v>
      </c>
      <c r="F57" s="200">
        <f>'нормативное ШР'!G38</f>
        <v>0</v>
      </c>
      <c r="G57" s="200">
        <f>'нормативное ШР'!H38</f>
        <v>0</v>
      </c>
      <c r="H57" s="201">
        <f>'нормативное ШР'!I38</f>
        <v>0</v>
      </c>
      <c r="I57" s="177">
        <f t="shared" si="33"/>
        <v>0</v>
      </c>
      <c r="J57" s="69"/>
      <c r="K57" s="69"/>
      <c r="M57" s="80"/>
      <c r="N57" s="92" t="s">
        <v>102</v>
      </c>
      <c r="O57" s="198"/>
      <c r="P57" s="198"/>
      <c r="Q57" s="198"/>
      <c r="R57" s="198"/>
      <c r="S57" s="198"/>
      <c r="T57" s="198"/>
      <c r="U57" s="177">
        <f t="shared" si="36"/>
        <v>0</v>
      </c>
    </row>
    <row r="58" spans="1:22" x14ac:dyDescent="0.25">
      <c r="A58" s="80"/>
      <c r="B58" s="92" t="s">
        <v>25</v>
      </c>
      <c r="C58" s="200">
        <f>'нормативное ШР'!D39</f>
        <v>0</v>
      </c>
      <c r="D58" s="200">
        <f>'нормативное ШР'!E39</f>
        <v>0</v>
      </c>
      <c r="E58" s="200">
        <f>'нормативное ШР'!F39</f>
        <v>0</v>
      </c>
      <c r="F58" s="200">
        <f>'нормативное ШР'!G39</f>
        <v>0</v>
      </c>
      <c r="G58" s="200">
        <f>'нормативное ШР'!H39</f>
        <v>0</v>
      </c>
      <c r="H58" s="201">
        <f>'нормативное ШР'!I39</f>
        <v>0</v>
      </c>
      <c r="I58" s="177">
        <f t="shared" si="33"/>
        <v>0</v>
      </c>
      <c r="J58" s="69"/>
      <c r="K58" s="69"/>
      <c r="M58" s="80"/>
      <c r="N58" s="92" t="s">
        <v>101</v>
      </c>
      <c r="O58" s="198"/>
      <c r="P58" s="198"/>
      <c r="Q58" s="198"/>
      <c r="R58" s="198"/>
      <c r="S58" s="198"/>
      <c r="T58" s="198"/>
      <c r="U58" s="177">
        <f t="shared" si="36"/>
        <v>0</v>
      </c>
    </row>
    <row r="59" spans="1:22" x14ac:dyDescent="0.25">
      <c r="A59" s="80"/>
      <c r="B59" s="92" t="s">
        <v>18</v>
      </c>
      <c r="C59" s="200">
        <f>'нормативное ШР'!D40</f>
        <v>0</v>
      </c>
      <c r="D59" s="200">
        <f>'нормативное ШР'!E40</f>
        <v>0</v>
      </c>
      <c r="E59" s="200">
        <f>'нормативное ШР'!F40</f>
        <v>0</v>
      </c>
      <c r="F59" s="200">
        <f>'нормативное ШР'!G40</f>
        <v>0</v>
      </c>
      <c r="G59" s="200">
        <f>'нормативное ШР'!H40</f>
        <v>0</v>
      </c>
      <c r="H59" s="201">
        <f>'нормативное ШР'!I40</f>
        <v>0</v>
      </c>
      <c r="I59" s="177">
        <f t="shared" si="33"/>
        <v>0</v>
      </c>
      <c r="J59" s="69"/>
      <c r="K59" s="69"/>
      <c r="M59" s="80"/>
      <c r="N59" s="92" t="s">
        <v>21</v>
      </c>
      <c r="O59" s="198"/>
      <c r="P59" s="198"/>
      <c r="Q59" s="198"/>
      <c r="R59" s="198"/>
      <c r="S59" s="198"/>
      <c r="T59" s="198"/>
      <c r="U59" s="177">
        <f t="shared" si="36"/>
        <v>0</v>
      </c>
    </row>
    <row r="60" spans="1:22" x14ac:dyDescent="0.25">
      <c r="A60" s="80"/>
      <c r="B60" s="92" t="s">
        <v>19</v>
      </c>
      <c r="C60" s="200">
        <f>'нормативное ШР'!D41</f>
        <v>0</v>
      </c>
      <c r="D60" s="200">
        <f>'нормативное ШР'!E41</f>
        <v>0</v>
      </c>
      <c r="E60" s="200">
        <f>'нормативное ШР'!F41</f>
        <v>0</v>
      </c>
      <c r="F60" s="200">
        <f>'нормативное ШР'!G41</f>
        <v>0</v>
      </c>
      <c r="G60" s="200">
        <f>'нормативное ШР'!H41</f>
        <v>0</v>
      </c>
      <c r="H60" s="201">
        <f>'нормативное ШР'!I41</f>
        <v>0</v>
      </c>
      <c r="I60" s="177">
        <f t="shared" si="33"/>
        <v>0</v>
      </c>
      <c r="J60" s="69"/>
      <c r="K60" s="69"/>
      <c r="M60" s="80"/>
      <c r="N60" s="92" t="s">
        <v>17</v>
      </c>
      <c r="O60" s="198"/>
      <c r="P60" s="198"/>
      <c r="Q60" s="198"/>
      <c r="R60" s="198"/>
      <c r="S60" s="198"/>
      <c r="T60" s="198"/>
      <c r="U60" s="177">
        <f t="shared" si="36"/>
        <v>0</v>
      </c>
    </row>
    <row r="61" spans="1:22" x14ac:dyDescent="0.25">
      <c r="A61" s="80"/>
      <c r="B61" s="94" t="s">
        <v>77</v>
      </c>
      <c r="C61" s="200">
        <f>'нормативное ШР'!D43</f>
        <v>0</v>
      </c>
      <c r="D61" s="200">
        <f>'нормативное ШР'!E43</f>
        <v>0</v>
      </c>
      <c r="E61" s="200">
        <f>'нормативное ШР'!F43</f>
        <v>0</v>
      </c>
      <c r="F61" s="200">
        <f>'нормативное ШР'!G43</f>
        <v>0</v>
      </c>
      <c r="G61" s="200">
        <f>'нормативное ШР'!H43</f>
        <v>0</v>
      </c>
      <c r="H61" s="201">
        <f>'нормативное ШР'!I43</f>
        <v>0</v>
      </c>
      <c r="I61" s="177">
        <f t="shared" si="33"/>
        <v>0</v>
      </c>
      <c r="J61" s="69"/>
      <c r="K61" s="69"/>
      <c r="M61" s="80"/>
      <c r="N61" s="92" t="s">
        <v>25</v>
      </c>
      <c r="O61" s="198"/>
      <c r="P61" s="198"/>
      <c r="Q61" s="198"/>
      <c r="R61" s="198"/>
      <c r="S61" s="198"/>
      <c r="T61" s="198"/>
      <c r="U61" s="177">
        <f t="shared" si="36"/>
        <v>0</v>
      </c>
    </row>
    <row r="62" spans="1:22" ht="30" x14ac:dyDescent="0.25">
      <c r="A62" s="80"/>
      <c r="B62" s="94" t="s">
        <v>104</v>
      </c>
      <c r="C62" s="198">
        <f>'нормативное ШР'!D44</f>
        <v>0</v>
      </c>
      <c r="D62" s="198">
        <f>'нормативное ШР'!E44</f>
        <v>0</v>
      </c>
      <c r="E62" s="198">
        <f>'нормативное ШР'!F44</f>
        <v>0</v>
      </c>
      <c r="F62" s="198">
        <f>'нормативное ШР'!G44</f>
        <v>0</v>
      </c>
      <c r="G62" s="198">
        <f>'нормативное ШР'!H44</f>
        <v>0</v>
      </c>
      <c r="H62" s="199">
        <f>'нормативное ШР'!I44</f>
        <v>0</v>
      </c>
      <c r="I62" s="225">
        <f t="shared" si="33"/>
        <v>0</v>
      </c>
      <c r="J62" s="69"/>
      <c r="K62" s="69"/>
      <c r="M62" s="80"/>
      <c r="N62" s="266" t="s">
        <v>18</v>
      </c>
      <c r="O62" s="198"/>
      <c r="P62" s="198"/>
      <c r="Q62" s="198"/>
      <c r="R62" s="198"/>
      <c r="S62" s="198"/>
      <c r="T62" s="198"/>
      <c r="U62" s="225">
        <f t="shared" si="36"/>
        <v>0</v>
      </c>
    </row>
    <row r="63" spans="1:22" x14ac:dyDescent="0.25">
      <c r="A63" s="80"/>
      <c r="B63" s="94" t="s">
        <v>75</v>
      </c>
      <c r="C63" s="200">
        <f>'нормативное ШР'!D45</f>
        <v>0</v>
      </c>
      <c r="D63" s="200">
        <f>'нормативное ШР'!E45</f>
        <v>0</v>
      </c>
      <c r="E63" s="200">
        <f>'нормативное ШР'!F45</f>
        <v>0</v>
      </c>
      <c r="F63" s="200">
        <f>'нормативное ШР'!G45</f>
        <v>0</v>
      </c>
      <c r="G63" s="200">
        <f>'нормативное ШР'!H45</f>
        <v>0</v>
      </c>
      <c r="H63" s="201">
        <f>'нормативное ШР'!I45</f>
        <v>0</v>
      </c>
      <c r="I63" s="177">
        <f t="shared" si="33"/>
        <v>0</v>
      </c>
      <c r="J63" s="69"/>
      <c r="K63" s="69"/>
      <c r="M63" s="80"/>
      <c r="N63" s="92" t="s">
        <v>19</v>
      </c>
      <c r="O63" s="198"/>
      <c r="P63" s="198"/>
      <c r="Q63" s="198"/>
      <c r="R63" s="198"/>
      <c r="S63" s="198"/>
      <c r="T63" s="198"/>
      <c r="U63" s="177">
        <f t="shared" si="36"/>
        <v>0</v>
      </c>
    </row>
    <row r="64" spans="1:22" ht="15" customHeight="1" x14ac:dyDescent="0.25">
      <c r="A64" s="80"/>
      <c r="B64" s="94" t="s">
        <v>76</v>
      </c>
      <c r="C64" s="200">
        <f>'нормативное ШР'!D46</f>
        <v>0</v>
      </c>
      <c r="D64" s="200">
        <f>'нормативное ШР'!E46</f>
        <v>0</v>
      </c>
      <c r="E64" s="200">
        <f>'нормативное ШР'!F46</f>
        <v>0</v>
      </c>
      <c r="F64" s="200">
        <f>'нормативное ШР'!G46</f>
        <v>0</v>
      </c>
      <c r="G64" s="200">
        <f>'нормативное ШР'!H46</f>
        <v>0</v>
      </c>
      <c r="H64" s="201">
        <f>'нормативное ШР'!I46</f>
        <v>0</v>
      </c>
      <c r="I64" s="177">
        <f t="shared" si="33"/>
        <v>0</v>
      </c>
      <c r="J64" s="69"/>
      <c r="K64" s="69"/>
      <c r="M64" s="80"/>
      <c r="N64" s="94" t="s">
        <v>77</v>
      </c>
      <c r="O64" s="198"/>
      <c r="P64" s="198"/>
      <c r="Q64" s="198"/>
      <c r="R64" s="198"/>
      <c r="S64" s="198"/>
      <c r="T64" s="198"/>
      <c r="U64" s="177">
        <f t="shared" si="36"/>
        <v>0</v>
      </c>
    </row>
    <row r="65" spans="1:22" ht="27.75" customHeight="1" x14ac:dyDescent="0.25">
      <c r="A65" s="80"/>
      <c r="B65" s="94" t="s">
        <v>78</v>
      </c>
      <c r="C65" s="200">
        <f>'нормативное ШР'!D47</f>
        <v>0</v>
      </c>
      <c r="D65" s="200">
        <f>'нормативное ШР'!E47</f>
        <v>0</v>
      </c>
      <c r="E65" s="200">
        <f>'нормативное ШР'!F47</f>
        <v>0</v>
      </c>
      <c r="F65" s="200">
        <f>'нормативное ШР'!G47</f>
        <v>0</v>
      </c>
      <c r="G65" s="200">
        <f>'нормативное ШР'!H47</f>
        <v>0</v>
      </c>
      <c r="H65" s="201">
        <f>'нормативное ШР'!I47</f>
        <v>0</v>
      </c>
      <c r="I65" s="177">
        <f t="shared" si="33"/>
        <v>0</v>
      </c>
      <c r="J65" s="69"/>
      <c r="K65" s="69"/>
      <c r="M65" s="80"/>
      <c r="N65" s="94" t="s">
        <v>104</v>
      </c>
      <c r="O65" s="198"/>
      <c r="P65" s="198"/>
      <c r="Q65" s="198"/>
      <c r="R65" s="198"/>
      <c r="S65" s="198"/>
      <c r="T65" s="198"/>
      <c r="U65" s="225">
        <f t="shared" si="36"/>
        <v>0</v>
      </c>
    </row>
    <row r="66" spans="1:22" ht="15" customHeight="1" x14ac:dyDescent="0.25">
      <c r="A66" s="80"/>
      <c r="B66" s="92" t="s">
        <v>4</v>
      </c>
      <c r="C66" s="200">
        <f>'нормативное ШР'!D48</f>
        <v>0</v>
      </c>
      <c r="D66" s="200">
        <f>'нормативное ШР'!E48</f>
        <v>0</v>
      </c>
      <c r="E66" s="200">
        <f>'нормативное ШР'!F48</f>
        <v>0</v>
      </c>
      <c r="F66" s="200">
        <f>'нормативное ШР'!G48</f>
        <v>0</v>
      </c>
      <c r="G66" s="200">
        <f>'нормативное ШР'!H48</f>
        <v>0</v>
      </c>
      <c r="H66" s="201">
        <f>'нормативное ШР'!I48</f>
        <v>0</v>
      </c>
      <c r="I66" s="177">
        <f t="shared" si="33"/>
        <v>0</v>
      </c>
      <c r="J66" s="69"/>
      <c r="K66" s="69"/>
      <c r="M66" s="80"/>
      <c r="N66" s="94" t="s">
        <v>75</v>
      </c>
      <c r="O66" s="198"/>
      <c r="P66" s="198"/>
      <c r="Q66" s="198"/>
      <c r="R66" s="198"/>
      <c r="S66" s="198"/>
      <c r="T66" s="198"/>
      <c r="U66" s="177">
        <f t="shared" si="36"/>
        <v>0</v>
      </c>
    </row>
    <row r="67" spans="1:22" ht="15" customHeight="1" x14ac:dyDescent="0.25">
      <c r="A67" s="80"/>
      <c r="B67" s="92" t="s">
        <v>3</v>
      </c>
      <c r="C67" s="200">
        <f>'нормативное ШР'!D49</f>
        <v>0</v>
      </c>
      <c r="D67" s="200">
        <f>'нормативное ШР'!E49</f>
        <v>0</v>
      </c>
      <c r="E67" s="200">
        <f>'нормативное ШР'!F49</f>
        <v>0</v>
      </c>
      <c r="F67" s="200" t="e">
        <f>'нормативное ШР'!G49</f>
        <v>#DIV/0!</v>
      </c>
      <c r="G67" s="200" t="e">
        <f>'нормативное ШР'!H49</f>
        <v>#DIV/0!</v>
      </c>
      <c r="H67" s="201">
        <f>'нормативное ШР'!I49</f>
        <v>0</v>
      </c>
      <c r="I67" s="177" t="e">
        <f t="shared" si="33"/>
        <v>#DIV/0!</v>
      </c>
      <c r="J67" s="69"/>
      <c r="K67" s="69"/>
      <c r="M67" s="80"/>
      <c r="N67" s="94" t="s">
        <v>76</v>
      </c>
      <c r="O67" s="198"/>
      <c r="P67" s="198"/>
      <c r="Q67" s="198"/>
      <c r="R67" s="198"/>
      <c r="S67" s="198"/>
      <c r="T67" s="198"/>
      <c r="U67" s="177">
        <f t="shared" si="36"/>
        <v>0</v>
      </c>
    </row>
    <row r="68" spans="1:22" ht="15" customHeight="1" x14ac:dyDescent="0.25">
      <c r="A68" s="80"/>
      <c r="B68" s="95" t="s">
        <v>6</v>
      </c>
      <c r="C68" s="200">
        <f>'нормативное ШР'!D50</f>
        <v>0</v>
      </c>
      <c r="D68" s="200">
        <f>'нормативное ШР'!E50</f>
        <v>0</v>
      </c>
      <c r="E68" s="200">
        <f>'нормативное ШР'!F50</f>
        <v>0</v>
      </c>
      <c r="F68" s="200">
        <f>'нормативное ШР'!G50</f>
        <v>0</v>
      </c>
      <c r="G68" s="200">
        <f>'нормативное ШР'!H50</f>
        <v>0</v>
      </c>
      <c r="H68" s="201">
        <f>'нормативное ШР'!I50</f>
        <v>0</v>
      </c>
      <c r="I68" s="177">
        <f t="shared" si="33"/>
        <v>0</v>
      </c>
      <c r="J68" s="69"/>
      <c r="K68" s="69"/>
      <c r="M68" s="80"/>
      <c r="N68" s="94" t="s">
        <v>78</v>
      </c>
      <c r="O68" s="198"/>
      <c r="P68" s="198"/>
      <c r="Q68" s="198"/>
      <c r="R68" s="198"/>
      <c r="S68" s="198"/>
      <c r="T68" s="198"/>
      <c r="U68" s="177">
        <f t="shared" si="36"/>
        <v>0</v>
      </c>
    </row>
    <row r="69" spans="1:22" x14ac:dyDescent="0.25">
      <c r="A69" s="80"/>
      <c r="B69" s="92" t="s">
        <v>45</v>
      </c>
      <c r="C69" s="200">
        <f>'нормативное ШР'!D51</f>
        <v>0</v>
      </c>
      <c r="D69" s="200">
        <f>'нормативное ШР'!E51</f>
        <v>0</v>
      </c>
      <c r="E69" s="200">
        <f>'нормативное ШР'!F51</f>
        <v>0</v>
      </c>
      <c r="F69" s="200">
        <f>'нормативное ШР'!G51</f>
        <v>0</v>
      </c>
      <c r="G69" s="200">
        <f>'нормативное ШР'!H51</f>
        <v>0</v>
      </c>
      <c r="H69" s="201">
        <f>'нормативное ШР'!I51</f>
        <v>0</v>
      </c>
      <c r="I69" s="177">
        <f t="shared" si="33"/>
        <v>0</v>
      </c>
      <c r="J69" s="69"/>
      <c r="K69" s="69"/>
      <c r="M69" s="80"/>
      <c r="N69" s="92" t="s">
        <v>4</v>
      </c>
      <c r="O69" s="198"/>
      <c r="P69" s="198"/>
      <c r="Q69" s="198"/>
      <c r="R69" s="198"/>
      <c r="S69" s="198"/>
      <c r="T69" s="198"/>
      <c r="U69" s="177">
        <f t="shared" si="36"/>
        <v>0</v>
      </c>
    </row>
    <row r="70" spans="1:22" x14ac:dyDescent="0.25">
      <c r="A70" s="80"/>
      <c r="B70" s="95" t="s">
        <v>105</v>
      </c>
      <c r="C70" s="200">
        <f>'нормативное ШР'!D52</f>
        <v>0</v>
      </c>
      <c r="D70" s="200">
        <f>'нормативное ШР'!E52</f>
        <v>0</v>
      </c>
      <c r="E70" s="200">
        <f>'нормативное ШР'!F52</f>
        <v>0</v>
      </c>
      <c r="F70" s="200">
        <f>'нормативное ШР'!G52</f>
        <v>0</v>
      </c>
      <c r="G70" s="200">
        <f>'нормативное ШР'!H52</f>
        <v>0</v>
      </c>
      <c r="H70" s="201">
        <f>'нормативное ШР'!I52</f>
        <v>0</v>
      </c>
      <c r="I70" s="177">
        <f t="shared" si="33"/>
        <v>0</v>
      </c>
      <c r="J70" s="84"/>
      <c r="K70" s="84"/>
      <c r="M70" s="80"/>
      <c r="N70" s="92" t="s">
        <v>3</v>
      </c>
      <c r="O70" s="198">
        <f t="shared" ref="O70" si="37">C67</f>
        <v>0</v>
      </c>
      <c r="P70" s="198">
        <f t="shared" ref="P70" si="38">D67</f>
        <v>0</v>
      </c>
      <c r="Q70" s="198">
        <f t="shared" ref="Q70" si="39">E67</f>
        <v>0</v>
      </c>
      <c r="R70" s="198" t="e">
        <f t="shared" ref="R70" si="40">F67</f>
        <v>#DIV/0!</v>
      </c>
      <c r="S70" s="198" t="e">
        <f t="shared" ref="S70" si="41">G67</f>
        <v>#DIV/0!</v>
      </c>
      <c r="T70" s="198">
        <f t="shared" ref="T70" si="42">H67</f>
        <v>0</v>
      </c>
      <c r="U70" s="177" t="e">
        <f t="shared" si="36"/>
        <v>#DIV/0!</v>
      </c>
    </row>
    <row r="71" spans="1:22" ht="15.75" thickBot="1" x14ac:dyDescent="0.3">
      <c r="A71" s="85"/>
      <c r="B71" s="95" t="s">
        <v>106</v>
      </c>
      <c r="C71" s="227">
        <f>'нормативное ШР'!D53</f>
        <v>0</v>
      </c>
      <c r="D71" s="227">
        <f>'нормативное ШР'!E53</f>
        <v>0</v>
      </c>
      <c r="E71" s="227">
        <f>'нормативное ШР'!F53</f>
        <v>0</v>
      </c>
      <c r="F71" s="227">
        <f>'нормативное ШР'!G53</f>
        <v>0</v>
      </c>
      <c r="G71" s="227">
        <f>'нормативное ШР'!H53</f>
        <v>0</v>
      </c>
      <c r="H71" s="228">
        <f>'нормативное ШР'!I53</f>
        <v>0</v>
      </c>
      <c r="I71" s="243">
        <f t="shared" si="33"/>
        <v>0</v>
      </c>
      <c r="J71" s="84"/>
      <c r="K71" s="84"/>
      <c r="M71" s="80"/>
      <c r="N71" s="95" t="s">
        <v>6</v>
      </c>
      <c r="O71" s="198"/>
      <c r="P71" s="198"/>
      <c r="Q71" s="198"/>
      <c r="R71" s="198"/>
      <c r="S71" s="198"/>
      <c r="T71" s="198"/>
      <c r="U71" s="177">
        <f t="shared" si="36"/>
        <v>0</v>
      </c>
    </row>
    <row r="72" spans="1:22" ht="15.75" thickBot="1" x14ac:dyDescent="0.3">
      <c r="A72" s="306" t="s">
        <v>9</v>
      </c>
      <c r="B72" s="307"/>
      <c r="C72" s="202">
        <f t="shared" ref="C72:I72" si="43">SUM(C51:C71)</f>
        <v>0</v>
      </c>
      <c r="D72" s="202">
        <f t="shared" si="43"/>
        <v>0</v>
      </c>
      <c r="E72" s="202">
        <f t="shared" si="43"/>
        <v>0</v>
      </c>
      <c r="F72" s="202" t="e">
        <f t="shared" si="43"/>
        <v>#DIV/0!</v>
      </c>
      <c r="G72" s="202" t="e">
        <f t="shared" si="43"/>
        <v>#DIV/0!</v>
      </c>
      <c r="H72" s="203">
        <f t="shared" si="43"/>
        <v>0</v>
      </c>
      <c r="I72" s="249" t="e">
        <f t="shared" si="43"/>
        <v>#DIV/0!</v>
      </c>
      <c r="J72" s="247"/>
      <c r="K72" s="48"/>
      <c r="L72" s="72">
        <f>100-L73</f>
        <v>80</v>
      </c>
      <c r="M72" s="80"/>
      <c r="N72" s="92" t="s">
        <v>45</v>
      </c>
      <c r="O72" s="198"/>
      <c r="P72" s="198"/>
      <c r="Q72" s="198"/>
      <c r="R72" s="198"/>
      <c r="S72" s="198"/>
      <c r="T72" s="198"/>
      <c r="U72" s="177">
        <f t="shared" si="36"/>
        <v>0</v>
      </c>
    </row>
    <row r="73" spans="1:22" ht="15.75" thickBot="1" x14ac:dyDescent="0.3">
      <c r="A73" s="308" t="s">
        <v>35</v>
      </c>
      <c r="B73" s="309"/>
      <c r="C73" s="204"/>
      <c r="D73" s="204"/>
      <c r="E73" s="204"/>
      <c r="F73" s="204"/>
      <c r="G73" s="204"/>
      <c r="H73" s="205"/>
      <c r="I73" s="248" t="e">
        <f>ROUND(I72/80*20,2)</f>
        <v>#DIV/0!</v>
      </c>
      <c r="J73" s="96"/>
      <c r="K73" s="97"/>
      <c r="L73" s="75">
        <v>20</v>
      </c>
      <c r="M73" s="80"/>
      <c r="N73" s="95" t="s">
        <v>105</v>
      </c>
      <c r="O73" s="198"/>
      <c r="P73" s="198"/>
      <c r="Q73" s="198"/>
      <c r="R73" s="198"/>
      <c r="S73" s="198"/>
      <c r="T73" s="198"/>
      <c r="U73" s="177">
        <f t="shared" si="36"/>
        <v>0</v>
      </c>
    </row>
    <row r="74" spans="1:22" ht="15.75" thickBot="1" x14ac:dyDescent="0.3">
      <c r="A74" s="310" t="s">
        <v>109</v>
      </c>
      <c r="B74" s="311"/>
      <c r="C74" s="206">
        <f>C72+C73</f>
        <v>0</v>
      </c>
      <c r="D74" s="206">
        <f t="shared" ref="D74:I74" si="44">D72+D73</f>
        <v>0</v>
      </c>
      <c r="E74" s="206">
        <f t="shared" si="44"/>
        <v>0</v>
      </c>
      <c r="F74" s="206" t="e">
        <f t="shared" si="44"/>
        <v>#DIV/0!</v>
      </c>
      <c r="G74" s="206" t="e">
        <f t="shared" si="44"/>
        <v>#DIV/0!</v>
      </c>
      <c r="H74" s="207">
        <f t="shared" si="44"/>
        <v>0</v>
      </c>
      <c r="I74" s="206" t="e">
        <f t="shared" si="44"/>
        <v>#DIV/0!</v>
      </c>
      <c r="J74" s="127"/>
      <c r="K74" s="128"/>
      <c r="L74" s="91"/>
      <c r="M74" s="80"/>
      <c r="N74" s="92" t="s">
        <v>106</v>
      </c>
      <c r="O74" s="198"/>
      <c r="P74" s="198"/>
      <c r="Q74" s="198"/>
      <c r="R74" s="198"/>
      <c r="S74" s="198"/>
      <c r="T74" s="198"/>
      <c r="U74" s="177">
        <f t="shared" si="36"/>
        <v>0</v>
      </c>
    </row>
    <row r="75" spans="1:22" ht="15.75" thickBot="1" x14ac:dyDescent="0.3">
      <c r="A75" s="294" t="s">
        <v>107</v>
      </c>
      <c r="B75" s="295"/>
      <c r="C75" s="202" t="e">
        <f>C74+C50</f>
        <v>#DIV/0!</v>
      </c>
      <c r="D75" s="202">
        <f t="shared" ref="D75:I75" si="45">D50+D74</f>
        <v>0</v>
      </c>
      <c r="E75" s="202">
        <f t="shared" si="45"/>
        <v>0</v>
      </c>
      <c r="F75" s="202" t="e">
        <f t="shared" si="45"/>
        <v>#DIV/0!</v>
      </c>
      <c r="G75" s="202" t="e">
        <f t="shared" si="45"/>
        <v>#DIV/0!</v>
      </c>
      <c r="H75" s="203">
        <f t="shared" si="45"/>
        <v>0</v>
      </c>
      <c r="I75" s="202" t="e">
        <f t="shared" si="45"/>
        <v>#DIV/0!</v>
      </c>
      <c r="J75" s="48"/>
      <c r="K75" s="246"/>
      <c r="L75" s="100"/>
      <c r="M75" s="82"/>
      <c r="N75" s="92"/>
      <c r="O75" s="177"/>
      <c r="P75" s="177"/>
      <c r="Q75" s="177"/>
      <c r="R75" s="177"/>
      <c r="S75" s="177"/>
      <c r="T75" s="177"/>
      <c r="U75" s="177">
        <f t="shared" si="36"/>
        <v>0</v>
      </c>
    </row>
    <row r="76" spans="1:22" x14ac:dyDescent="0.25">
      <c r="A76" s="98"/>
      <c r="B76" s="244" t="s">
        <v>15</v>
      </c>
      <c r="C76" s="208">
        <f>'нормативное ШР'!D29</f>
        <v>0</v>
      </c>
      <c r="D76" s="208">
        <f>'нормативное ШР'!E29</f>
        <v>0</v>
      </c>
      <c r="E76" s="208">
        <f>'нормативное ШР'!F29</f>
        <v>0</v>
      </c>
      <c r="F76" s="208"/>
      <c r="G76" s="208">
        <f>'нормативное ШР'!H29</f>
        <v>0</v>
      </c>
      <c r="H76" s="208"/>
      <c r="I76" s="208">
        <f t="shared" ref="I76:I78" si="46">SUM(D76:H76)</f>
        <v>0</v>
      </c>
      <c r="J76" s="245"/>
      <c r="K76" s="245"/>
      <c r="L76" s="100"/>
      <c r="M76" s="82"/>
      <c r="N76" s="92"/>
      <c r="O76" s="177"/>
      <c r="P76" s="177"/>
      <c r="Q76" s="177"/>
      <c r="R76" s="177"/>
      <c r="S76" s="177"/>
      <c r="T76" s="177"/>
      <c r="U76" s="177">
        <f t="shared" si="36"/>
        <v>0</v>
      </c>
    </row>
    <row r="77" spans="1:22" ht="15.75" thickBot="1" x14ac:dyDescent="0.3">
      <c r="A77" s="101"/>
      <c r="B77" s="141" t="s">
        <v>16</v>
      </c>
      <c r="C77" s="208">
        <f>'нормативное ШР'!D30</f>
        <v>0</v>
      </c>
      <c r="D77" s="208">
        <f>'нормативное ШР'!E30</f>
        <v>0</v>
      </c>
      <c r="E77" s="208">
        <f>'нормативное ШР'!F30</f>
        <v>0</v>
      </c>
      <c r="F77" s="208"/>
      <c r="G77" s="208">
        <f>'нормативное ШР'!H30</f>
        <v>0</v>
      </c>
      <c r="H77" s="208"/>
      <c r="I77" s="178">
        <f t="shared" si="46"/>
        <v>0</v>
      </c>
      <c r="J77" s="99"/>
      <c r="K77" s="99"/>
      <c r="L77" s="100"/>
      <c r="M77" s="82"/>
      <c r="N77" s="95"/>
      <c r="O77" s="243"/>
      <c r="P77" s="243"/>
      <c r="Q77" s="243"/>
      <c r="R77" s="243"/>
      <c r="S77" s="243"/>
      <c r="T77" s="243"/>
      <c r="U77" s="243">
        <f t="shared" si="36"/>
        <v>0</v>
      </c>
    </row>
    <row r="78" spans="1:22" ht="15.75" thickBot="1" x14ac:dyDescent="0.3">
      <c r="A78" s="102"/>
      <c r="B78" s="103" t="s">
        <v>31</v>
      </c>
      <c r="C78" s="209" t="e">
        <f>ROUND(D78/'нормативное ШР'!E42*'нормативное ШР'!D42,2)</f>
        <v>#DIV/0!</v>
      </c>
      <c r="D78" s="209">
        <f>D79-D76-D77</f>
        <v>0</v>
      </c>
      <c r="E78" s="210">
        <f>ROUND(D78*0.1,2)</f>
        <v>0</v>
      </c>
      <c r="F78" s="210"/>
      <c r="G78" s="211">
        <f>ROUND((D78+E78)/29.3*28/12,2)</f>
        <v>0</v>
      </c>
      <c r="H78" s="212"/>
      <c r="I78" s="178">
        <f t="shared" si="46"/>
        <v>0</v>
      </c>
      <c r="J78" s="129"/>
      <c r="K78" s="129"/>
      <c r="L78" s="100"/>
      <c r="M78" s="306" t="s">
        <v>9</v>
      </c>
      <c r="N78" s="307"/>
      <c r="O78" s="202">
        <f t="shared" ref="O78:U78" si="47">SUM(O54:O74)</f>
        <v>0</v>
      </c>
      <c r="P78" s="202">
        <f t="shared" si="47"/>
        <v>0</v>
      </c>
      <c r="Q78" s="202">
        <f t="shared" si="47"/>
        <v>0</v>
      </c>
      <c r="R78" s="202" t="e">
        <f t="shared" si="47"/>
        <v>#DIV/0!</v>
      </c>
      <c r="S78" s="202" t="e">
        <f t="shared" si="47"/>
        <v>#DIV/0!</v>
      </c>
      <c r="T78" s="203">
        <f t="shared" si="47"/>
        <v>0</v>
      </c>
      <c r="U78" s="249" t="e">
        <f t="shared" si="47"/>
        <v>#DIV/0!</v>
      </c>
      <c r="V78" s="72">
        <f>100-V79</f>
        <v>80</v>
      </c>
    </row>
    <row r="79" spans="1:22" ht="15.75" thickBot="1" x14ac:dyDescent="0.3">
      <c r="A79" s="102"/>
      <c r="B79" s="153"/>
      <c r="C79" s="213" t="e">
        <f>C76+C77+C78</f>
        <v>#DIV/0!</v>
      </c>
      <c r="D79" s="214"/>
      <c r="E79" s="213">
        <f>E78+E77+E76</f>
        <v>0</v>
      </c>
      <c r="F79" s="213">
        <f t="shared" ref="F79:H79" si="48">F78+F77+F76</f>
        <v>0</v>
      </c>
      <c r="G79" s="213">
        <f t="shared" si="48"/>
        <v>0</v>
      </c>
      <c r="H79" s="213">
        <f t="shared" si="48"/>
        <v>0</v>
      </c>
      <c r="I79" s="215">
        <f>I78+I77+I76</f>
        <v>0</v>
      </c>
      <c r="J79" s="104"/>
      <c r="K79" s="105"/>
      <c r="L79" s="100"/>
      <c r="M79" s="308" t="s">
        <v>35</v>
      </c>
      <c r="N79" s="309"/>
      <c r="O79" s="204"/>
      <c r="P79" s="204"/>
      <c r="Q79" s="204"/>
      <c r="R79" s="204"/>
      <c r="S79" s="204"/>
      <c r="T79" s="205"/>
      <c r="U79" s="265" t="e">
        <f>ROUND(U78/80*20,2)</f>
        <v>#DIV/0!</v>
      </c>
      <c r="V79" s="75">
        <v>20</v>
      </c>
    </row>
    <row r="80" spans="1:22" ht="15.75" customHeight="1" thickBot="1" x14ac:dyDescent="0.3">
      <c r="A80" s="152" t="s">
        <v>9</v>
      </c>
      <c r="B80" s="149"/>
      <c r="C80" s="216"/>
      <c r="D80" s="216"/>
      <c r="E80" s="216"/>
      <c r="F80" s="216"/>
      <c r="G80" s="216"/>
      <c r="H80" s="217"/>
      <c r="I80" s="218">
        <f>ROUND(I79/80*20,2)</f>
        <v>0</v>
      </c>
      <c r="J80" s="106"/>
      <c r="K80" s="106"/>
      <c r="L80" s="72"/>
      <c r="M80" s="310" t="s">
        <v>109</v>
      </c>
      <c r="N80" s="311"/>
      <c r="O80" s="206">
        <f>O78+O79</f>
        <v>0</v>
      </c>
      <c r="P80" s="206">
        <f t="shared" ref="P80:U80" si="49">P78+P79</f>
        <v>0</v>
      </c>
      <c r="Q80" s="206">
        <f t="shared" si="49"/>
        <v>0</v>
      </c>
      <c r="R80" s="206" t="e">
        <f t="shared" si="49"/>
        <v>#DIV/0!</v>
      </c>
      <c r="S80" s="206" t="e">
        <f t="shared" si="49"/>
        <v>#DIV/0!</v>
      </c>
      <c r="T80" s="207">
        <f t="shared" si="49"/>
        <v>0</v>
      </c>
      <c r="U80" s="250" t="e">
        <f t="shared" si="49"/>
        <v>#DIV/0!</v>
      </c>
      <c r="V80" s="91"/>
    </row>
    <row r="81" spans="1:22" ht="15.75" customHeight="1" thickBot="1" x14ac:dyDescent="0.3">
      <c r="A81" s="148" t="s">
        <v>35</v>
      </c>
      <c r="B81" s="151"/>
      <c r="C81" s="219" t="e">
        <f>C79</f>
        <v>#DIV/0!</v>
      </c>
      <c r="D81" s="219">
        <f t="shared" ref="D81:H81" si="50">D79</f>
        <v>0</v>
      </c>
      <c r="E81" s="219">
        <f t="shared" si="50"/>
        <v>0</v>
      </c>
      <c r="F81" s="219">
        <f t="shared" si="50"/>
        <v>0</v>
      </c>
      <c r="G81" s="219">
        <f t="shared" si="50"/>
        <v>0</v>
      </c>
      <c r="H81" s="219">
        <f t="shared" si="50"/>
        <v>0</v>
      </c>
      <c r="I81" s="211">
        <f t="shared" ref="I81" si="51">I79+I80</f>
        <v>0</v>
      </c>
      <c r="J81" s="130"/>
      <c r="K81" s="131"/>
      <c r="L81" s="75"/>
      <c r="M81" s="330" t="s">
        <v>107</v>
      </c>
      <c r="N81" s="331"/>
      <c r="O81" s="206" t="e">
        <f>O80+O53</f>
        <v>#DIV/0!</v>
      </c>
      <c r="P81" s="206">
        <f t="shared" ref="P81:U81" si="52">P53+P80</f>
        <v>0</v>
      </c>
      <c r="Q81" s="206">
        <f t="shared" si="52"/>
        <v>0</v>
      </c>
      <c r="R81" s="206" t="e">
        <f t="shared" si="52"/>
        <v>#DIV/0!</v>
      </c>
      <c r="S81" s="206" t="e">
        <f t="shared" si="52"/>
        <v>#DIV/0!</v>
      </c>
      <c r="T81" s="207">
        <f t="shared" si="52"/>
        <v>0</v>
      </c>
      <c r="U81" s="251" t="e">
        <f t="shared" si="52"/>
        <v>#DIV/0!</v>
      </c>
      <c r="V81" s="100"/>
    </row>
    <row r="82" spans="1:22" ht="15.75" customHeight="1" thickBot="1" x14ac:dyDescent="0.3">
      <c r="A82" s="150" t="s">
        <v>110</v>
      </c>
      <c r="B82" s="147"/>
      <c r="C82" s="220" t="e">
        <f t="shared" ref="C82:I82" si="53">C81+C75+C37</f>
        <v>#DIV/0!</v>
      </c>
      <c r="D82" s="220">
        <f t="shared" si="53"/>
        <v>0</v>
      </c>
      <c r="E82" s="220">
        <f t="shared" si="53"/>
        <v>0</v>
      </c>
      <c r="F82" s="220" t="e">
        <f t="shared" si="53"/>
        <v>#DIV/0!</v>
      </c>
      <c r="G82" s="220" t="e">
        <f t="shared" si="53"/>
        <v>#DIV/0!</v>
      </c>
      <c r="H82" s="220">
        <f t="shared" si="53"/>
        <v>0</v>
      </c>
      <c r="I82" s="220" t="e">
        <f t="shared" si="53"/>
        <v>#DIV/0!</v>
      </c>
      <c r="J82" s="108"/>
      <c r="K82" s="109"/>
      <c r="L82" s="107">
        <f>(E16-E15)*175*21/1.302/12</f>
        <v>0</v>
      </c>
      <c r="M82" s="98"/>
      <c r="N82" s="244" t="s">
        <v>15</v>
      </c>
      <c r="O82" s="208">
        <f>C76</f>
        <v>0</v>
      </c>
      <c r="P82" s="208">
        <f t="shared" ref="P82:T82" si="54">D76</f>
        <v>0</v>
      </c>
      <c r="Q82" s="208">
        <f t="shared" si="54"/>
        <v>0</v>
      </c>
      <c r="R82" s="208">
        <f t="shared" si="54"/>
        <v>0</v>
      </c>
      <c r="S82" s="208">
        <f t="shared" si="54"/>
        <v>0</v>
      </c>
      <c r="T82" s="208">
        <f t="shared" si="54"/>
        <v>0</v>
      </c>
      <c r="U82" s="208">
        <f t="shared" ref="U82:U84" si="55">SUM(P82:T82)</f>
        <v>0</v>
      </c>
      <c r="V82" s="100"/>
    </row>
    <row r="83" spans="1:22" ht="15.75" customHeight="1" thickBot="1" x14ac:dyDescent="0.3">
      <c r="A83" s="146" t="s">
        <v>30</v>
      </c>
      <c r="B83" s="112" t="s">
        <v>36</v>
      </c>
      <c r="C83" s="221"/>
      <c r="D83" s="221"/>
      <c r="E83" s="221"/>
      <c r="F83" s="221"/>
      <c r="G83" s="221"/>
      <c r="H83" s="222"/>
      <c r="I83" s="223" t="e">
        <f>I80+I73+I49+I36</f>
        <v>#DIV/0!</v>
      </c>
      <c r="J83" s="113"/>
      <c r="K83" s="114"/>
      <c r="L83" s="110"/>
      <c r="M83" s="101"/>
      <c r="N83" s="141" t="s">
        <v>16</v>
      </c>
      <c r="O83" s="208">
        <f>C77</f>
        <v>0</v>
      </c>
      <c r="P83" s="208">
        <f t="shared" ref="P83" si="56">D77</f>
        <v>0</v>
      </c>
      <c r="Q83" s="208">
        <f t="shared" ref="Q83" si="57">E77</f>
        <v>0</v>
      </c>
      <c r="R83" s="208">
        <f t="shared" ref="R83" si="58">F77</f>
        <v>0</v>
      </c>
      <c r="S83" s="208">
        <f t="shared" ref="S83" si="59">G77</f>
        <v>0</v>
      </c>
      <c r="T83" s="208">
        <f t="shared" ref="T83" si="60">H77</f>
        <v>0</v>
      </c>
      <c r="U83" s="178">
        <f t="shared" si="55"/>
        <v>0</v>
      </c>
      <c r="V83" s="100"/>
    </row>
    <row r="84" spans="1:22" ht="15.75" customHeight="1" thickBot="1" x14ac:dyDescent="0.3">
      <c r="A84" s="111"/>
      <c r="C84" s="115"/>
      <c r="D84" s="116"/>
      <c r="E84" s="116"/>
      <c r="F84" s="116"/>
      <c r="G84" s="116"/>
      <c r="H84" s="116"/>
      <c r="I84" s="116"/>
      <c r="J84" s="116"/>
      <c r="K84" s="116"/>
      <c r="M84" s="102"/>
      <c r="N84" s="103" t="s">
        <v>31</v>
      </c>
      <c r="O84" s="209" t="e">
        <f>C78</f>
        <v>#DIV/0!</v>
      </c>
      <c r="P84" s="209">
        <f>P85-P82-P83</f>
        <v>0</v>
      </c>
      <c r="Q84" s="210">
        <f>ROUND(P84*0.1,2)</f>
        <v>0</v>
      </c>
      <c r="R84" s="210"/>
      <c r="S84" s="211">
        <f>ROUND((P84+Q84)/29.3*28/12,2)</f>
        <v>0</v>
      </c>
      <c r="T84" s="212"/>
      <c r="U84" s="178">
        <f t="shared" si="55"/>
        <v>0</v>
      </c>
      <c r="V84" s="100"/>
    </row>
    <row r="85" spans="1:22" ht="15.75" customHeight="1" thickBot="1" x14ac:dyDescent="0.3">
      <c r="D85" s="68"/>
      <c r="I85" s="224"/>
      <c r="M85" s="332" t="s">
        <v>9</v>
      </c>
      <c r="N85" s="333"/>
      <c r="O85" s="213" t="e">
        <f>O82+O83+O84</f>
        <v>#DIV/0!</v>
      </c>
      <c r="P85" s="214">
        <f>D79</f>
        <v>0</v>
      </c>
      <c r="Q85" s="213">
        <f>Q84+Q83+Q82</f>
        <v>0</v>
      </c>
      <c r="R85" s="213">
        <f t="shared" ref="R85:T85" si="61">R84+R83+R82</f>
        <v>0</v>
      </c>
      <c r="S85" s="213">
        <f t="shared" si="61"/>
        <v>0</v>
      </c>
      <c r="T85" s="213">
        <f t="shared" si="61"/>
        <v>0</v>
      </c>
      <c r="U85" s="213">
        <f>U84+U83+U82</f>
        <v>0</v>
      </c>
      <c r="V85" s="100"/>
    </row>
    <row r="86" spans="1:22" ht="17.25" customHeight="1" thickBot="1" x14ac:dyDescent="0.3">
      <c r="B86" s="117" t="s">
        <v>38</v>
      </c>
      <c r="C86" s="118"/>
      <c r="D86" s="119"/>
      <c r="E86" s="120"/>
      <c r="F86" s="52"/>
      <c r="M86" s="334" t="s">
        <v>35</v>
      </c>
      <c r="N86" s="335"/>
      <c r="O86" s="216"/>
      <c r="P86" s="216"/>
      <c r="Q86" s="216"/>
      <c r="R86" s="216"/>
      <c r="S86" s="216"/>
      <c r="T86" s="217"/>
      <c r="U86" s="218">
        <f>ROUND(U85/80*20,2)</f>
        <v>0</v>
      </c>
      <c r="V86" s="72"/>
    </row>
    <row r="87" spans="1:22" ht="15.75" thickBot="1" x14ac:dyDescent="0.3">
      <c r="B87" s="121"/>
      <c r="C87" s="132" t="s">
        <v>68</v>
      </c>
      <c r="D87" s="319" t="s">
        <v>69</v>
      </c>
      <c r="E87" s="319"/>
      <c r="F87" s="132" t="s">
        <v>70</v>
      </c>
      <c r="M87" s="336" t="s">
        <v>110</v>
      </c>
      <c r="N87" s="337"/>
      <c r="O87" s="219" t="e">
        <f>O85</f>
        <v>#DIV/0!</v>
      </c>
      <c r="P87" s="219">
        <f t="shared" ref="P87:T87" si="62">P85</f>
        <v>0</v>
      </c>
      <c r="Q87" s="219">
        <f t="shared" si="62"/>
        <v>0</v>
      </c>
      <c r="R87" s="219">
        <f t="shared" si="62"/>
        <v>0</v>
      </c>
      <c r="S87" s="219">
        <f t="shared" si="62"/>
        <v>0</v>
      </c>
      <c r="T87" s="219">
        <f t="shared" si="62"/>
        <v>0</v>
      </c>
      <c r="U87" s="211">
        <f t="shared" ref="U87" si="63">U85+U86</f>
        <v>0</v>
      </c>
      <c r="V87" s="75"/>
    </row>
    <row r="88" spans="1:22" ht="15.75" thickBot="1" x14ac:dyDescent="0.3">
      <c r="M88" s="338" t="s">
        <v>30</v>
      </c>
      <c r="N88" s="339"/>
      <c r="O88" s="220" t="e">
        <f t="shared" ref="O88:U88" si="64">O87+O81+O40</f>
        <v>#DIV/0!</v>
      </c>
      <c r="P88" s="220">
        <f t="shared" si="64"/>
        <v>0</v>
      </c>
      <c r="Q88" s="220">
        <f t="shared" si="64"/>
        <v>0</v>
      </c>
      <c r="R88" s="220" t="e">
        <f t="shared" si="64"/>
        <v>#DIV/0!</v>
      </c>
      <c r="S88" s="220" t="e">
        <f t="shared" si="64"/>
        <v>#DIV/0!</v>
      </c>
      <c r="T88" s="220">
        <f t="shared" si="64"/>
        <v>0</v>
      </c>
      <c r="U88" s="220" t="e">
        <f t="shared" si="64"/>
        <v>#DIV/0!</v>
      </c>
      <c r="V88" s="107">
        <f>L82</f>
        <v>0</v>
      </c>
    </row>
    <row r="89" spans="1:22" ht="15.75" customHeight="1" thickBot="1" x14ac:dyDescent="0.3">
      <c r="M89" s="111"/>
      <c r="N89" s="112" t="s">
        <v>36</v>
      </c>
      <c r="O89" s="221"/>
      <c r="P89" s="221"/>
      <c r="Q89" s="221"/>
      <c r="R89" s="221"/>
      <c r="S89" s="221"/>
      <c r="T89" s="222"/>
      <c r="U89" s="223" t="e">
        <f>U86+U79+U52+U39</f>
        <v>#DIV/0!</v>
      </c>
      <c r="V89" s="110"/>
    </row>
    <row r="90" spans="1:22" x14ac:dyDescent="0.25">
      <c r="O90" s="115"/>
      <c r="P90" s="116"/>
      <c r="Q90" s="116"/>
      <c r="R90" s="116"/>
      <c r="S90" s="116"/>
      <c r="T90" s="116"/>
      <c r="U90" s="116"/>
    </row>
    <row r="91" spans="1:22" x14ac:dyDescent="0.25">
      <c r="O91" s="50"/>
      <c r="P91" s="68"/>
      <c r="U91" s="224"/>
    </row>
    <row r="92" spans="1:22" x14ac:dyDescent="0.25">
      <c r="N92" s="145" t="s">
        <v>113</v>
      </c>
      <c r="O92" s="134" t="s">
        <v>71</v>
      </c>
      <c r="P92" s="15" t="s">
        <v>114</v>
      </c>
      <c r="Q92" s="15"/>
      <c r="R92" s="15"/>
    </row>
    <row r="93" spans="1:22" x14ac:dyDescent="0.25">
      <c r="N93" s="145"/>
      <c r="O93" s="43" t="s">
        <v>66</v>
      </c>
      <c r="P93" s="144" t="s">
        <v>68</v>
      </c>
      <c r="Q93" s="342" t="s">
        <v>69</v>
      </c>
      <c r="R93" s="342"/>
    </row>
    <row r="94" spans="1:22" x14ac:dyDescent="0.25">
      <c r="N94" s="31"/>
      <c r="O94" s="31"/>
      <c r="P94" s="15"/>
      <c r="Q94" s="15"/>
      <c r="R94" s="15"/>
    </row>
    <row r="95" spans="1:22" x14ac:dyDescent="0.25">
      <c r="N95" s="31" t="s">
        <v>29</v>
      </c>
      <c r="O95" s="340" t="s">
        <v>67</v>
      </c>
      <c r="P95" s="340"/>
      <c r="Q95" s="341"/>
      <c r="R95" s="341"/>
    </row>
    <row r="96" spans="1:22" x14ac:dyDescent="0.25">
      <c r="N96" s="33"/>
      <c r="O96" s="342" t="s">
        <v>68</v>
      </c>
      <c r="P96" s="342"/>
      <c r="Q96" s="342" t="s">
        <v>69</v>
      </c>
      <c r="R96" s="342"/>
    </row>
  </sheetData>
  <mergeCells count="57">
    <mergeCell ref="O95:P95"/>
    <mergeCell ref="Q95:R95"/>
    <mergeCell ref="O96:P96"/>
    <mergeCell ref="Q96:R96"/>
    <mergeCell ref="S3:T3"/>
    <mergeCell ref="S4:T4"/>
    <mergeCell ref="N5:P5"/>
    <mergeCell ref="S5:T5"/>
    <mergeCell ref="P6:Q6"/>
    <mergeCell ref="Q8:R8"/>
    <mergeCell ref="N9:O9"/>
    <mergeCell ref="Q9:R9"/>
    <mergeCell ref="N11:P11"/>
    <mergeCell ref="R11:U11"/>
    <mergeCell ref="R12:U12"/>
    <mergeCell ref="Q93:R93"/>
    <mergeCell ref="M81:N81"/>
    <mergeCell ref="M85:N85"/>
    <mergeCell ref="M86:N86"/>
    <mergeCell ref="M87:N87"/>
    <mergeCell ref="M88:N88"/>
    <mergeCell ref="M52:N52"/>
    <mergeCell ref="M53:N53"/>
    <mergeCell ref="M78:N78"/>
    <mergeCell ref="M79:N79"/>
    <mergeCell ref="M80:N80"/>
    <mergeCell ref="V19:V20"/>
    <mergeCell ref="M38:N38"/>
    <mergeCell ref="M39:N39"/>
    <mergeCell ref="M40:N40"/>
    <mergeCell ref="M51:N51"/>
    <mergeCell ref="M18:M19"/>
    <mergeCell ref="N18:N19"/>
    <mergeCell ref="O18:O19"/>
    <mergeCell ref="P18:P19"/>
    <mergeCell ref="Q18:T18"/>
    <mergeCell ref="U18:U19"/>
    <mergeCell ref="L19:L20"/>
    <mergeCell ref="J18:K18"/>
    <mergeCell ref="E18:H18"/>
    <mergeCell ref="I18:I19"/>
    <mergeCell ref="D18:D19"/>
    <mergeCell ref="G5:J16"/>
    <mergeCell ref="B18:B19"/>
    <mergeCell ref="C18:C19"/>
    <mergeCell ref="A18:A19"/>
    <mergeCell ref="D87:E87"/>
    <mergeCell ref="A75:B75"/>
    <mergeCell ref="A49:B49"/>
    <mergeCell ref="A35:B35"/>
    <mergeCell ref="A36:B36"/>
    <mergeCell ref="A37:B37"/>
    <mergeCell ref="A48:B48"/>
    <mergeCell ref="A50:B50"/>
    <mergeCell ref="A72:B72"/>
    <mergeCell ref="A73:B73"/>
    <mergeCell ref="A74:B74"/>
  </mergeCells>
  <pageMargins left="0" right="0" top="0" bottom="0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2024-06-13T06:09:05Z</cp:lastPrinted>
  <dcterms:created xsi:type="dcterms:W3CDTF">2013-10-02T08:38:33Z</dcterms:created>
  <dcterms:modified xsi:type="dcterms:W3CDTF">2025-05-07T08:43:33Z</dcterms:modified>
</cp:coreProperties>
</file>