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8190" tabRatio="599"/>
  </bookViews>
  <sheets>
    <sheet name="ПП" sheetId="5" r:id="rId1"/>
    <sheet name="АП" sheetId="4" r:id="rId2"/>
    <sheet name="УВП" sheetId="7" r:id="rId3"/>
    <sheet name="ОП " sheetId="10" r:id="rId4"/>
  </sheets>
  <calcPr calcId="145621"/>
</workbook>
</file>

<file path=xl/calcChain.xml><?xml version="1.0" encoding="utf-8"?>
<calcChain xmlns="http://schemas.openxmlformats.org/spreadsheetml/2006/main">
  <c r="N70" i="10" l="1"/>
  <c r="L70" i="10"/>
  <c r="C70" i="10"/>
  <c r="C48" i="10"/>
  <c r="H47" i="10"/>
  <c r="I47" i="10" s="1"/>
  <c r="K47" i="10" s="1"/>
  <c r="H46" i="10"/>
  <c r="I46" i="10" s="1"/>
  <c r="K46" i="10" s="1"/>
  <c r="C57" i="7"/>
  <c r="C52" i="7"/>
  <c r="H51" i="7"/>
  <c r="I51" i="7" s="1"/>
  <c r="K51" i="7" s="1"/>
  <c r="N36" i="7"/>
  <c r="C36" i="7"/>
  <c r="H35" i="7"/>
  <c r="I35" i="7" s="1"/>
  <c r="K35" i="7" s="1"/>
  <c r="D21" i="4"/>
  <c r="N46" i="10" l="1"/>
  <c r="N48" i="10" s="1"/>
  <c r="L46" i="10"/>
  <c r="L47" i="10"/>
  <c r="N47" i="10"/>
  <c r="L51" i="7"/>
  <c r="L52" i="7" s="1"/>
  <c r="N51" i="7"/>
  <c r="N52" i="7" s="1"/>
  <c r="L35" i="7"/>
  <c r="L36" i="7" s="1"/>
  <c r="N35" i="7"/>
  <c r="L48" i="10" l="1"/>
  <c r="H68" i="10" l="1"/>
  <c r="H67" i="10"/>
  <c r="H65" i="10"/>
  <c r="H64" i="10"/>
  <c r="H62" i="10"/>
  <c r="H61" i="10"/>
  <c r="H60" i="10"/>
  <c r="H59" i="10"/>
  <c r="H57" i="10"/>
  <c r="H56" i="10"/>
  <c r="H55" i="10"/>
  <c r="H54" i="10"/>
  <c r="H52" i="10"/>
  <c r="H51" i="10"/>
  <c r="H50" i="10"/>
  <c r="H49" i="10"/>
  <c r="H44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H11" i="10"/>
  <c r="H9" i="10"/>
  <c r="H7" i="10"/>
  <c r="C20" i="10"/>
  <c r="C16" i="10"/>
  <c r="C14" i="10"/>
  <c r="C8" i="10"/>
  <c r="C10" i="10"/>
  <c r="C28" i="7" l="1"/>
  <c r="H27" i="7"/>
  <c r="I27" i="7" s="1"/>
  <c r="K27" i="7" s="1"/>
  <c r="L27" i="7" s="1"/>
  <c r="L28" i="7" l="1"/>
  <c r="N27" i="7"/>
  <c r="N28" i="7" s="1"/>
  <c r="H55" i="7"/>
  <c r="I55" i="7" s="1"/>
  <c r="K55" i="7" s="1"/>
  <c r="L55" i="7" s="1"/>
  <c r="H53" i="7"/>
  <c r="I53" i="7" s="1"/>
  <c r="K53" i="7" s="1"/>
  <c r="L53" i="7" s="1"/>
  <c r="H49" i="7"/>
  <c r="I49" i="7" s="1"/>
  <c r="K49" i="7" s="1"/>
  <c r="L49" i="7" s="1"/>
  <c r="H47" i="7"/>
  <c r="I47" i="7" s="1"/>
  <c r="K47" i="7" s="1"/>
  <c r="L47" i="7" s="1"/>
  <c r="H45" i="7"/>
  <c r="I45" i="7" s="1"/>
  <c r="K45" i="7" s="1"/>
  <c r="L45" i="7" s="1"/>
  <c r="H43" i="7"/>
  <c r="I43" i="7" s="1"/>
  <c r="K43" i="7" s="1"/>
  <c r="L43" i="7" s="1"/>
  <c r="H41" i="7"/>
  <c r="I41" i="7" s="1"/>
  <c r="K41" i="7" s="1"/>
  <c r="L41" i="7" s="1"/>
  <c r="H39" i="7"/>
  <c r="I39" i="7" s="1"/>
  <c r="K39" i="7" s="1"/>
  <c r="L39" i="7" s="1"/>
  <c r="H37" i="7"/>
  <c r="I37" i="7" s="1"/>
  <c r="K37" i="7" s="1"/>
  <c r="L37" i="7" s="1"/>
  <c r="H33" i="7"/>
  <c r="I33" i="7" s="1"/>
  <c r="K33" i="7" s="1"/>
  <c r="L33" i="7" s="1"/>
  <c r="H31" i="7"/>
  <c r="I31" i="7" s="1"/>
  <c r="K31" i="7" s="1"/>
  <c r="H29" i="7"/>
  <c r="I29" i="7" s="1"/>
  <c r="K29" i="7" s="1"/>
  <c r="L29" i="7" s="1"/>
  <c r="H25" i="7"/>
  <c r="H23" i="7"/>
  <c r="H21" i="7"/>
  <c r="H19" i="7"/>
  <c r="H17" i="7"/>
  <c r="H15" i="7"/>
  <c r="H13" i="7"/>
  <c r="H11" i="7"/>
  <c r="H9" i="7"/>
  <c r="H7" i="7"/>
  <c r="N10" i="7"/>
  <c r="F40" i="5"/>
  <c r="G40" i="5"/>
  <c r="M39" i="5"/>
  <c r="M38" i="5"/>
  <c r="M37" i="5"/>
  <c r="M36" i="5"/>
  <c r="M35" i="5"/>
  <c r="M34" i="5"/>
  <c r="M33" i="5"/>
  <c r="M32" i="5"/>
  <c r="M31" i="5"/>
  <c r="M30" i="5"/>
  <c r="M29" i="5"/>
  <c r="M27" i="5"/>
  <c r="M25" i="5"/>
  <c r="M24" i="5"/>
  <c r="M23" i="5"/>
  <c r="M22" i="5"/>
  <c r="M20" i="5"/>
  <c r="M19" i="5"/>
  <c r="M17" i="5"/>
  <c r="M16" i="5"/>
  <c r="M15" i="5"/>
  <c r="M14" i="5"/>
  <c r="M8" i="5"/>
  <c r="M9" i="5"/>
  <c r="M10" i="5"/>
  <c r="M11" i="5"/>
  <c r="M12" i="5"/>
  <c r="M7" i="5"/>
  <c r="L31" i="7" l="1"/>
  <c r="N31" i="7"/>
  <c r="N32" i="7" s="1"/>
  <c r="I19" i="4"/>
  <c r="I18" i="4"/>
  <c r="I16" i="4"/>
  <c r="I15" i="4"/>
  <c r="I14" i="4"/>
  <c r="I13" i="4"/>
  <c r="I12" i="4"/>
  <c r="I10" i="4"/>
  <c r="I9" i="4"/>
  <c r="I8" i="4"/>
  <c r="J19" i="4" l="1"/>
  <c r="L19" i="4" s="1"/>
  <c r="J18" i="4"/>
  <c r="L18" i="4" s="1"/>
  <c r="J13" i="4"/>
  <c r="L13" i="4" s="1"/>
  <c r="J14" i="4"/>
  <c r="L14" i="4" s="1"/>
  <c r="J15" i="4"/>
  <c r="L15" i="4" s="1"/>
  <c r="J16" i="4"/>
  <c r="L16" i="4" s="1"/>
  <c r="J12" i="4"/>
  <c r="L12" i="4" s="1"/>
  <c r="J9" i="4"/>
  <c r="L9" i="4" s="1"/>
  <c r="J10" i="4"/>
  <c r="L10" i="4" s="1"/>
  <c r="J8" i="4"/>
  <c r="L8" i="4" s="1"/>
  <c r="C69" i="10" l="1"/>
  <c r="C10" i="7"/>
  <c r="N17" i="4"/>
  <c r="N11" i="4"/>
  <c r="D20" i="4"/>
  <c r="G31" i="5"/>
  <c r="G36" i="5"/>
  <c r="G35" i="5"/>
  <c r="M12" i="4"/>
  <c r="M19" i="4"/>
  <c r="M18" i="4"/>
  <c r="N38" i="5"/>
  <c r="G38" i="5"/>
  <c r="N8" i="5"/>
  <c r="N16" i="5"/>
  <c r="N15" i="5"/>
  <c r="N14" i="5"/>
  <c r="N35" i="5"/>
  <c r="N31" i="5"/>
  <c r="N36" i="5"/>
  <c r="N24" i="5"/>
  <c r="G26" i="5"/>
  <c r="N10" i="5"/>
  <c r="N23" i="5"/>
  <c r="N17" i="5"/>
  <c r="C36" i="10"/>
  <c r="C16" i="7"/>
  <c r="I15" i="7"/>
  <c r="F41" i="5"/>
  <c r="G32" i="5"/>
  <c r="G30" i="5"/>
  <c r="G33" i="5"/>
  <c r="G34" i="5"/>
  <c r="G37" i="5"/>
  <c r="G39" i="5"/>
  <c r="I9" i="7"/>
  <c r="K9" i="7" s="1"/>
  <c r="L9" i="7" s="1"/>
  <c r="N9" i="5"/>
  <c r="N7" i="5"/>
  <c r="M14" i="4"/>
  <c r="N25" i="5"/>
  <c r="C63" i="10"/>
  <c r="M16" i="4"/>
  <c r="C66" i="10"/>
  <c r="I61" i="10"/>
  <c r="K61" i="10" s="1"/>
  <c r="I60" i="10"/>
  <c r="K60" i="10" s="1"/>
  <c r="C58" i="10"/>
  <c r="I56" i="10"/>
  <c r="K56" i="10" s="1"/>
  <c r="C53" i="10"/>
  <c r="C45" i="10"/>
  <c r="C42" i="10"/>
  <c r="C40" i="10"/>
  <c r="C38" i="10"/>
  <c r="C34" i="10"/>
  <c r="C32" i="10"/>
  <c r="C30" i="10"/>
  <c r="C28" i="10"/>
  <c r="C26" i="10"/>
  <c r="C18" i="10"/>
  <c r="C22" i="10" s="1"/>
  <c r="C24" i="10" s="1"/>
  <c r="C12" i="10"/>
  <c r="I7" i="10"/>
  <c r="K7" i="10" s="1"/>
  <c r="D17" i="4"/>
  <c r="G13" i="5"/>
  <c r="G28" i="5"/>
  <c r="N19" i="5"/>
  <c r="C8" i="7"/>
  <c r="I7" i="7"/>
  <c r="K7" i="7" s="1"/>
  <c r="N37" i="5"/>
  <c r="N30" i="5"/>
  <c r="C20" i="7"/>
  <c r="I19" i="7"/>
  <c r="C30" i="7"/>
  <c r="C32" i="7" s="1"/>
  <c r="C14" i="7"/>
  <c r="C38" i="7"/>
  <c r="I13" i="7"/>
  <c r="K13" i="7" s="1"/>
  <c r="L13" i="7" s="1"/>
  <c r="M10" i="4"/>
  <c r="C56" i="7"/>
  <c r="C54" i="7"/>
  <c r="C50" i="7"/>
  <c r="C42" i="7"/>
  <c r="C44" i="7" s="1"/>
  <c r="C46" i="7" s="1"/>
  <c r="C48" i="7" s="1"/>
  <c r="N34" i="7"/>
  <c r="C40" i="7"/>
  <c r="C34" i="7"/>
  <c r="C26" i="7"/>
  <c r="I25" i="7"/>
  <c r="K25" i="7" s="1"/>
  <c r="L25" i="7" s="1"/>
  <c r="C24" i="7"/>
  <c r="I23" i="7"/>
  <c r="K23" i="7" s="1"/>
  <c r="L23" i="7" s="1"/>
  <c r="C22" i="7"/>
  <c r="I21" i="7"/>
  <c r="K21" i="7" s="1"/>
  <c r="L21" i="7" s="1"/>
  <c r="C18" i="7"/>
  <c r="I11" i="7"/>
  <c r="K11" i="7" s="1"/>
  <c r="L11" i="7" s="1"/>
  <c r="D11" i="4"/>
  <c r="I17" i="7"/>
  <c r="K17" i="7" s="1"/>
  <c r="M8" i="4"/>
  <c r="N29" i="5"/>
  <c r="N32" i="5"/>
  <c r="N33" i="5"/>
  <c r="N34" i="5"/>
  <c r="N39" i="5"/>
  <c r="N27" i="5"/>
  <c r="N22" i="5"/>
  <c r="N20" i="5"/>
  <c r="N11" i="5"/>
  <c r="N12" i="5"/>
  <c r="G29" i="5"/>
  <c r="G21" i="5"/>
  <c r="M15" i="4"/>
  <c r="M9" i="4"/>
  <c r="M13" i="4"/>
  <c r="G18" i="5"/>
  <c r="K19" i="7" l="1"/>
  <c r="L19" i="7" s="1"/>
  <c r="L20" i="7" s="1"/>
  <c r="K15" i="7"/>
  <c r="L15" i="7" s="1"/>
  <c r="L16" i="7" s="1"/>
  <c r="N61" i="10"/>
  <c r="L61" i="10"/>
  <c r="N60" i="10"/>
  <c r="L60" i="10"/>
  <c r="N7" i="10"/>
  <c r="L7" i="10"/>
  <c r="L8" i="10" s="1"/>
  <c r="N56" i="10"/>
  <c r="L56" i="10"/>
  <c r="C12" i="7"/>
  <c r="I11" i="10"/>
  <c r="I13" i="10"/>
  <c r="I17" i="10"/>
  <c r="I25" i="10"/>
  <c r="I27" i="10"/>
  <c r="I29" i="10"/>
  <c r="I31" i="10"/>
  <c r="I33" i="10"/>
  <c r="I35" i="10"/>
  <c r="K35" i="10" s="1"/>
  <c r="I44" i="10"/>
  <c r="K44" i="10" s="1"/>
  <c r="I49" i="10"/>
  <c r="K49" i="10" s="1"/>
  <c r="I51" i="10"/>
  <c r="K51" i="10" s="1"/>
  <c r="I55" i="10"/>
  <c r="K55" i="10" s="1"/>
  <c r="I64" i="10"/>
  <c r="K64" i="10" s="1"/>
  <c r="I68" i="10"/>
  <c r="K68" i="10" s="1"/>
  <c r="I62" i="10"/>
  <c r="K62" i="10" s="1"/>
  <c r="I9" i="10"/>
  <c r="I15" i="10"/>
  <c r="I19" i="10"/>
  <c r="I21" i="10"/>
  <c r="K21" i="10" s="1"/>
  <c r="I23" i="10"/>
  <c r="K23" i="10" s="1"/>
  <c r="I37" i="10"/>
  <c r="I39" i="10"/>
  <c r="I41" i="10"/>
  <c r="I43" i="10"/>
  <c r="K43" i="10" s="1"/>
  <c r="I50" i="10"/>
  <c r="K50" i="10" s="1"/>
  <c r="I52" i="10"/>
  <c r="K52" i="10" s="1"/>
  <c r="I54" i="10"/>
  <c r="K54" i="10" s="1"/>
  <c r="I57" i="10"/>
  <c r="K57" i="10" s="1"/>
  <c r="I59" i="10"/>
  <c r="K59" i="10" s="1"/>
  <c r="I65" i="10"/>
  <c r="K65" i="10" s="1"/>
  <c r="I67" i="10"/>
  <c r="K67" i="10" s="1"/>
  <c r="P11" i="5"/>
  <c r="Q11" i="5" s="1"/>
  <c r="P22" i="5"/>
  <c r="Q22" i="5" s="1"/>
  <c r="P39" i="5"/>
  <c r="Q39" i="5" s="1"/>
  <c r="P34" i="5"/>
  <c r="Q34" i="5" s="1"/>
  <c r="P32" i="5"/>
  <c r="Q32" i="5" s="1"/>
  <c r="P30" i="5"/>
  <c r="Q30" i="5" s="1"/>
  <c r="P19" i="5"/>
  <c r="Q19" i="5" s="1"/>
  <c r="P9" i="5"/>
  <c r="Q9" i="5" s="1"/>
  <c r="P17" i="5"/>
  <c r="Q17" i="5" s="1"/>
  <c r="P10" i="5"/>
  <c r="Q10" i="5" s="1"/>
  <c r="P24" i="5"/>
  <c r="Q24" i="5" s="1"/>
  <c r="P31" i="5"/>
  <c r="Q31" i="5" s="1"/>
  <c r="P14" i="5"/>
  <c r="Q14" i="5" s="1"/>
  <c r="P16" i="5"/>
  <c r="Q16" i="5" s="1"/>
  <c r="P12" i="5"/>
  <c r="Q12" i="5" s="1"/>
  <c r="P20" i="5"/>
  <c r="Q20" i="5" s="1"/>
  <c r="Q21" i="5" s="1"/>
  <c r="P27" i="5"/>
  <c r="Q27" i="5" s="1"/>
  <c r="Q28" i="5" s="1"/>
  <c r="P33" i="5"/>
  <c r="Q33" i="5" s="1"/>
  <c r="P29" i="5"/>
  <c r="Q29" i="5" s="1"/>
  <c r="P37" i="5"/>
  <c r="Q37" i="5" s="1"/>
  <c r="P25" i="5"/>
  <c r="Q25" i="5" s="1"/>
  <c r="P7" i="5"/>
  <c r="Q7" i="5" s="1"/>
  <c r="P23" i="5"/>
  <c r="Q23" i="5" s="1"/>
  <c r="P36" i="5"/>
  <c r="Q36" i="5" s="1"/>
  <c r="P35" i="5"/>
  <c r="Q35" i="5" s="1"/>
  <c r="P15" i="5"/>
  <c r="Q15" i="5" s="1"/>
  <c r="P8" i="5"/>
  <c r="Q8" i="5" s="1"/>
  <c r="P38" i="5"/>
  <c r="Q38" i="5" s="1"/>
  <c r="G41" i="5"/>
  <c r="N21" i="4"/>
  <c r="L40" i="7"/>
  <c r="N39" i="7"/>
  <c r="N40" i="7" s="1"/>
  <c r="L42" i="7"/>
  <c r="N41" i="7"/>
  <c r="N42" i="7" s="1"/>
  <c r="N43" i="7"/>
  <c r="L50" i="7"/>
  <c r="N49" i="7"/>
  <c r="N50" i="7" s="1"/>
  <c r="N53" i="7"/>
  <c r="N54" i="7" s="1"/>
  <c r="L54" i="7"/>
  <c r="N55" i="7"/>
  <c r="N56" i="7" s="1"/>
  <c r="L56" i="7"/>
  <c r="L34" i="7"/>
  <c r="N33" i="7"/>
  <c r="N45" i="7"/>
  <c r="N47" i="7"/>
  <c r="N8" i="10"/>
  <c r="N37" i="7"/>
  <c r="N38" i="7" s="1"/>
  <c r="L38" i="7"/>
  <c r="N29" i="7"/>
  <c r="N30" i="7" s="1"/>
  <c r="L30" i="7"/>
  <c r="N25" i="7"/>
  <c r="N26" i="7" s="1"/>
  <c r="L26" i="7"/>
  <c r="L24" i="7"/>
  <c r="N23" i="7"/>
  <c r="N24" i="7" s="1"/>
  <c r="L22" i="7"/>
  <c r="N21" i="7"/>
  <c r="N22" i="7" s="1"/>
  <c r="N17" i="7"/>
  <c r="N18" i="7" s="1"/>
  <c r="L17" i="7"/>
  <c r="L18" i="7" s="1"/>
  <c r="N13" i="7"/>
  <c r="N14" i="7" s="1"/>
  <c r="N11" i="7"/>
  <c r="N7" i="7"/>
  <c r="L7" i="7"/>
  <c r="N19" i="7"/>
  <c r="L10" i="7"/>
  <c r="M20" i="4"/>
  <c r="M17" i="4"/>
  <c r="M11" i="4"/>
  <c r="Q26" i="5"/>
  <c r="Q18" i="5" l="1"/>
  <c r="N68" i="10"/>
  <c r="L68" i="10"/>
  <c r="L67" i="10"/>
  <c r="N67" i="10"/>
  <c r="L62" i="10"/>
  <c r="N62" i="10"/>
  <c r="N63" i="10" s="1"/>
  <c r="L59" i="10"/>
  <c r="L63" i="10" s="1"/>
  <c r="N59" i="10"/>
  <c r="N44" i="10"/>
  <c r="L44" i="10"/>
  <c r="N43" i="10"/>
  <c r="N45" i="10" s="1"/>
  <c r="L43" i="10"/>
  <c r="K27" i="10"/>
  <c r="K15" i="10"/>
  <c r="K11" i="10"/>
  <c r="Q40" i="5"/>
  <c r="Q13" i="5"/>
  <c r="Q41" i="5" s="1"/>
  <c r="L65" i="10"/>
  <c r="L66" i="10" s="1"/>
  <c r="N65" i="10"/>
  <c r="N64" i="10"/>
  <c r="L64" i="10"/>
  <c r="L57" i="10"/>
  <c r="N57" i="10"/>
  <c r="L55" i="10"/>
  <c r="N55" i="10"/>
  <c r="N54" i="10"/>
  <c r="L54" i="10"/>
  <c r="L52" i="10"/>
  <c r="N52" i="10"/>
  <c r="N51" i="10"/>
  <c r="L51" i="10"/>
  <c r="N50" i="10"/>
  <c r="L50" i="10"/>
  <c r="N49" i="10"/>
  <c r="L49" i="10"/>
  <c r="K41" i="10"/>
  <c r="K39" i="10"/>
  <c r="K37" i="10"/>
  <c r="N35" i="10"/>
  <c r="N36" i="10" s="1"/>
  <c r="L35" i="10"/>
  <c r="L36" i="10" s="1"/>
  <c r="K33" i="10"/>
  <c r="K31" i="10"/>
  <c r="K29" i="10"/>
  <c r="K25" i="10"/>
  <c r="N23" i="10"/>
  <c r="N24" i="10" s="1"/>
  <c r="L23" i="10"/>
  <c r="L21" i="10"/>
  <c r="L22" i="10" s="1"/>
  <c r="L24" i="10" s="1"/>
  <c r="N21" i="10"/>
  <c r="N22" i="10" s="1"/>
  <c r="K19" i="10"/>
  <c r="K17" i="10"/>
  <c r="K13" i="10"/>
  <c r="K9" i="10"/>
  <c r="L32" i="7"/>
  <c r="N8" i="7"/>
  <c r="N66" i="10"/>
  <c r="M21" i="4"/>
  <c r="N44" i="7"/>
  <c r="N46" i="7" s="1"/>
  <c r="N48" i="7" s="1"/>
  <c r="L44" i="7"/>
  <c r="L46" i="7" s="1"/>
  <c r="L48" i="7" s="1"/>
  <c r="N69" i="10"/>
  <c r="L14" i="7"/>
  <c r="L8" i="7"/>
  <c r="L45" i="10" l="1"/>
  <c r="N27" i="10"/>
  <c r="N28" i="10" s="1"/>
  <c r="L27" i="10"/>
  <c r="L28" i="10" s="1"/>
  <c r="L15" i="10"/>
  <c r="L16" i="10" s="1"/>
  <c r="N15" i="10"/>
  <c r="N16" i="10" s="1"/>
  <c r="L11" i="10"/>
  <c r="L12" i="10" s="1"/>
  <c r="N11" i="10"/>
  <c r="N12" i="10" s="1"/>
  <c r="N41" i="10"/>
  <c r="N42" i="10" s="1"/>
  <c r="L41" i="10"/>
  <c r="L42" i="10" s="1"/>
  <c r="N39" i="10"/>
  <c r="N40" i="10" s="1"/>
  <c r="L39" i="10"/>
  <c r="L40" i="10" s="1"/>
  <c r="L37" i="10"/>
  <c r="L38" i="10" s="1"/>
  <c r="N37" i="10"/>
  <c r="N38" i="10" s="1"/>
  <c r="N33" i="10"/>
  <c r="N34" i="10" s="1"/>
  <c r="L33" i="10"/>
  <c r="L34" i="10" s="1"/>
  <c r="N31" i="10"/>
  <c r="N32" i="10" s="1"/>
  <c r="L31" i="10"/>
  <c r="L32" i="10" s="1"/>
  <c r="L29" i="10"/>
  <c r="L30" i="10" s="1"/>
  <c r="N29" i="10"/>
  <c r="N30" i="10" s="1"/>
  <c r="N25" i="10"/>
  <c r="N26" i="10" s="1"/>
  <c r="L25" i="10"/>
  <c r="L26" i="10" s="1"/>
  <c r="N19" i="10"/>
  <c r="N20" i="10" s="1"/>
  <c r="L19" i="10"/>
  <c r="L20" i="10" s="1"/>
  <c r="N17" i="10"/>
  <c r="N18" i="10" s="1"/>
  <c r="L17" i="10"/>
  <c r="L18" i="10" s="1"/>
  <c r="L13" i="10"/>
  <c r="L14" i="10" s="1"/>
  <c r="N13" i="10"/>
  <c r="N14" i="10" s="1"/>
  <c r="N9" i="10"/>
  <c r="N10" i="10" s="1"/>
  <c r="L9" i="10"/>
  <c r="L10" i="10" s="1"/>
  <c r="L53" i="10"/>
  <c r="N58" i="10"/>
  <c r="L12" i="7"/>
  <c r="L57" i="7" s="1"/>
  <c r="N12" i="7"/>
  <c r="N57" i="7" s="1"/>
  <c r="L69" i="10"/>
  <c r="N53" i="10"/>
  <c r="L58" i="10"/>
</calcChain>
</file>

<file path=xl/sharedStrings.xml><?xml version="1.0" encoding="utf-8"?>
<sst xmlns="http://schemas.openxmlformats.org/spreadsheetml/2006/main" count="328" uniqueCount="189">
  <si>
    <t>Директор</t>
  </si>
  <si>
    <t>Ф.И.О.</t>
  </si>
  <si>
    <t>Уровень образования</t>
  </si>
  <si>
    <t>Пед.стаж</t>
  </si>
  <si>
    <t>должность</t>
  </si>
  <si>
    <t>категория</t>
  </si>
  <si>
    <t>Кол-во часов</t>
  </si>
  <si>
    <t>Кол-во ставок</t>
  </si>
  <si>
    <t xml:space="preserve">Базовый оклад </t>
  </si>
  <si>
    <t>Оплата по нагрузке</t>
  </si>
  <si>
    <t>коэф.уровня образования</t>
  </si>
  <si>
    <t>коэф. стажа работы</t>
  </si>
  <si>
    <t>коэф. напряженности</t>
  </si>
  <si>
    <t>высшее проф.образ.</t>
  </si>
  <si>
    <t>вторая</t>
  </si>
  <si>
    <t>методист</t>
  </si>
  <si>
    <t>соц. педагог</t>
  </si>
  <si>
    <t>первая</t>
  </si>
  <si>
    <t>высшая</t>
  </si>
  <si>
    <t>педагог доп.образов.</t>
  </si>
  <si>
    <t>Наименование должности</t>
  </si>
  <si>
    <t>Базовый оклад</t>
  </si>
  <si>
    <t>Коэф. в зависимости от группы</t>
  </si>
  <si>
    <t>Коэф. в зависимости от занимаемой должности</t>
  </si>
  <si>
    <t>Повышающий коэфициент</t>
  </si>
  <si>
    <t>Должностной оклад с коэф.</t>
  </si>
  <si>
    <t xml:space="preserve">Коэф. специфики работы </t>
  </si>
  <si>
    <t>Должностной оклад с учетом всех коэф.</t>
  </si>
  <si>
    <t>Должностной оклад с учетом всех коэф.с округлением</t>
  </si>
  <si>
    <t>ср.проф.образ</t>
  </si>
  <si>
    <t>Группа образовательного учреждения по оплате труда - первая</t>
  </si>
  <si>
    <t>вакансия</t>
  </si>
  <si>
    <t>педагог-организатор</t>
  </si>
  <si>
    <t>педагог.психолог</t>
  </si>
  <si>
    <t>концертмейстер</t>
  </si>
  <si>
    <t>Гл.бухгалтер</t>
  </si>
  <si>
    <t>Должностной оклад с учетом всех коэф.специфики</t>
  </si>
  <si>
    <t xml:space="preserve">Должностной оклад с коэф. специф </t>
  </si>
  <si>
    <t>вахтер</t>
  </si>
  <si>
    <t>гардеробщик</t>
  </si>
  <si>
    <t>Приложение 4</t>
  </si>
  <si>
    <t>педагогический персонал</t>
  </si>
  <si>
    <t>Коэф. квалифик. категории</t>
  </si>
  <si>
    <t xml:space="preserve">Должностной оклад с коэф. с округлением </t>
  </si>
  <si>
    <t>Руководитель</t>
  </si>
  <si>
    <t>Главный бухгалтер</t>
  </si>
  <si>
    <t>коэф. группы</t>
  </si>
  <si>
    <t>коэф. уровня</t>
  </si>
  <si>
    <t>ВСЕГО</t>
  </si>
  <si>
    <t>административный персонал</t>
  </si>
  <si>
    <t>обслуживающий персонал</t>
  </si>
  <si>
    <t>Секретарь</t>
  </si>
  <si>
    <t>Заведующий хозяйством</t>
  </si>
  <si>
    <t>Художественный руководитель</t>
  </si>
  <si>
    <t>Бухгалтер</t>
  </si>
  <si>
    <t>Программист</t>
  </si>
  <si>
    <t>%</t>
  </si>
  <si>
    <t>Сумма</t>
  </si>
  <si>
    <t>Балетмейстер</t>
  </si>
  <si>
    <t>Хормейстер</t>
  </si>
  <si>
    <t>Техник</t>
  </si>
  <si>
    <t>Инженер</t>
  </si>
  <si>
    <t>вредные условия</t>
  </si>
  <si>
    <t>Костюмер</t>
  </si>
  <si>
    <t>Мастер</t>
  </si>
  <si>
    <t>Штурман</t>
  </si>
  <si>
    <t>Шеф -повар</t>
  </si>
  <si>
    <t>Повар</t>
  </si>
  <si>
    <t>Слесарь-сантехник</t>
  </si>
  <si>
    <t>уборщик служебных помещений</t>
  </si>
  <si>
    <t>Итого по «секретарь»</t>
  </si>
  <si>
    <t>Итого по «заведующим хозяйством»</t>
  </si>
  <si>
    <t>Итого по «художественный руководитель»</t>
  </si>
  <si>
    <t>Итого по «бухгалтер»</t>
  </si>
  <si>
    <t>Итого по «лаборант»</t>
  </si>
  <si>
    <t>Итого по «программист»</t>
  </si>
  <si>
    <t>Итого по «художник»</t>
  </si>
  <si>
    <t>Итого по «балетмейстер»</t>
  </si>
  <si>
    <t>Итого по «хормейстер»</t>
  </si>
  <si>
    <t>Итого по «мастер»</t>
  </si>
  <si>
    <t>Итого по «техник»</t>
  </si>
  <si>
    <t>Итого по «инженер»</t>
  </si>
  <si>
    <t>Итого по «штурман»</t>
  </si>
  <si>
    <t>Итого по «шеф-повар»</t>
  </si>
  <si>
    <t>Итого по «повар»</t>
  </si>
  <si>
    <t>Учебно-вспомогательный  персонал</t>
  </si>
  <si>
    <t>вредность</t>
  </si>
  <si>
    <t>00.00.05</t>
  </si>
  <si>
    <t>от 0 до 10</t>
  </si>
  <si>
    <t xml:space="preserve">     работников муниципального образовательного учреждения дополнительного образования </t>
  </si>
  <si>
    <t>Старший моторист-рулевой</t>
  </si>
  <si>
    <t>Моторист-рулевой</t>
  </si>
  <si>
    <t>Боцман</t>
  </si>
  <si>
    <t>Матрос</t>
  </si>
  <si>
    <t>Кастелянша</t>
  </si>
  <si>
    <t>Подсобный рабочий</t>
  </si>
  <si>
    <t>Грузчик</t>
  </si>
  <si>
    <t>Рабочий по уходу за животными</t>
  </si>
  <si>
    <t>Рабочий по ремонту учебных судов</t>
  </si>
  <si>
    <t>Кочегар</t>
  </si>
  <si>
    <t>дворник</t>
  </si>
  <si>
    <t>сторож</t>
  </si>
  <si>
    <t>педагог-психолог</t>
  </si>
  <si>
    <t>до 10</t>
  </si>
  <si>
    <t>педагог психолог</t>
  </si>
  <si>
    <t>06.00.00</t>
  </si>
  <si>
    <t>00.09.11</t>
  </si>
  <si>
    <t>00.11.26</t>
  </si>
  <si>
    <t>33.06.01</t>
  </si>
  <si>
    <t>от 10 до15</t>
  </si>
  <si>
    <t>00.00.00</t>
  </si>
  <si>
    <t>00.10.24</t>
  </si>
  <si>
    <t>от 15 и более</t>
  </si>
  <si>
    <t>Стаж руководящей работы</t>
  </si>
  <si>
    <t xml:space="preserve">     работников муниципального учреждения дополнительного образования </t>
  </si>
  <si>
    <t xml:space="preserve">     работников муниципального образовательного учреждения дополнительного образования  </t>
  </si>
  <si>
    <t>Итого руководитель структурного подразделения</t>
  </si>
  <si>
    <t>Коэф. стажа</t>
  </si>
  <si>
    <t>Машинист по стирке белья</t>
  </si>
  <si>
    <t>Итого по «костюмер»</t>
  </si>
  <si>
    <t>Итого по «осветитель сцены»</t>
  </si>
  <si>
    <t>Итого по «старший моторист рулевой»</t>
  </si>
  <si>
    <t>Итого по « моторист рулевой»</t>
  </si>
  <si>
    <t>Итого по «боцман»</t>
  </si>
  <si>
    <t>Итого по «матрос»</t>
  </si>
  <si>
    <t>Итого по «кастелянша»</t>
  </si>
  <si>
    <t>Итого по «машенист по стирке белья»</t>
  </si>
  <si>
    <t>Итого по «подсобный рабочий»</t>
  </si>
  <si>
    <t>Итого по «грузчик»</t>
  </si>
  <si>
    <t>Итого по «рабочий по уходу за животными»</t>
  </si>
  <si>
    <t>Итого по «рабочий по ремонту учебных судов"</t>
  </si>
  <si>
    <t>Итого по «плотник»</t>
  </si>
  <si>
    <t>Итого по «слесарь-сантехник»</t>
  </si>
  <si>
    <t>Итого по «кочегар»</t>
  </si>
  <si>
    <t>Итого по «вахтер»</t>
  </si>
  <si>
    <t>Итого по «сторож»</t>
  </si>
  <si>
    <t>Итого по «уборщик служебных помещений»</t>
  </si>
  <si>
    <t>Итого по «гардеробщик»</t>
  </si>
  <si>
    <t>Итого по «дворник»</t>
  </si>
  <si>
    <t>Итого по «педагог-организатор»</t>
  </si>
  <si>
    <t>Итого по «методист»</t>
  </si>
  <si>
    <t>Итого по  «социальный педагог»</t>
  </si>
  <si>
    <t>Итого по «педагог-психолог»</t>
  </si>
  <si>
    <t>Итого по «концертмейстер»</t>
  </si>
  <si>
    <t>Итого по «педагог доп. образования»</t>
  </si>
  <si>
    <t>мол.спец</t>
  </si>
  <si>
    <t>Заведующий отделом</t>
  </si>
  <si>
    <t>Лаборант</t>
  </si>
  <si>
    <t>Художник</t>
  </si>
  <si>
    <t>Итого по «киномеханик»</t>
  </si>
  <si>
    <t>Киномеханик</t>
  </si>
  <si>
    <t>Капитан-сменный механик</t>
  </si>
  <si>
    <t>Итого по «капитан-сменный миханик»</t>
  </si>
  <si>
    <t>Механик-сменный капитан</t>
  </si>
  <si>
    <t>Итого по «механик-сменный капитан»</t>
  </si>
  <si>
    <t xml:space="preserve">Звукооператор </t>
  </si>
  <si>
    <t>Итого по « звукооператор"</t>
  </si>
  <si>
    <t>Итого по «звукорежиссёр»</t>
  </si>
  <si>
    <t>Звукорежиссёр</t>
  </si>
  <si>
    <t xml:space="preserve">Таблица проверки установления должностных окладов на 01.09.202_____ г. </t>
  </si>
  <si>
    <t xml:space="preserve">Таблица проверки установления должностных окладов на 01.09.202____ г. </t>
  </si>
  <si>
    <t>Заместитель директора по учебно-воспитательной работе</t>
  </si>
  <si>
    <t>Заместитель директора по административно-хозяйственной работе</t>
  </si>
  <si>
    <t>Итого Заместитель директора по учебно-воспитательной работе</t>
  </si>
  <si>
    <t>Заведующий организационного-массовым отделом</t>
  </si>
  <si>
    <t>Заведующий методическим отделом</t>
  </si>
  <si>
    <t>Руководитель структурного подразделения</t>
  </si>
  <si>
    <t xml:space="preserve">Итого </t>
  </si>
  <si>
    <t>Настройщик музыкальных инструментов</t>
  </si>
  <si>
    <t>Итого по "настройщик музыкальных инструментов"</t>
  </si>
  <si>
    <t>Реставратор музыкальных инструментов</t>
  </si>
  <si>
    <t>Итого по "реставратор музыкальных инструментов"</t>
  </si>
  <si>
    <t xml:space="preserve">Механик </t>
  </si>
  <si>
    <t>Итого по «механик »</t>
  </si>
  <si>
    <t>Электромеханник</t>
  </si>
  <si>
    <t>Итого по «электромеханник »</t>
  </si>
  <si>
    <t xml:space="preserve">Осветитель </t>
  </si>
  <si>
    <t>Рабочий по комплексному обслуживанию и ремонту плавбазы</t>
  </si>
  <si>
    <t>Итого по «Рабочий по комплексному обслуживанию и ремонту плавбазы"</t>
  </si>
  <si>
    <t>Слесарь-электрик</t>
  </si>
  <si>
    <t>Итого по «слесарь-электрик»</t>
  </si>
  <si>
    <t>Водитель автомобиля</t>
  </si>
  <si>
    <t>Итого по «водитель автомобиля»</t>
  </si>
  <si>
    <t xml:space="preserve">Водитель автобуса </t>
  </si>
  <si>
    <t>Итого по «водитель автобуса»</t>
  </si>
  <si>
    <t xml:space="preserve">Швея </t>
  </si>
  <si>
    <t>Итого по «швея»</t>
  </si>
  <si>
    <t>образец</t>
  </si>
  <si>
    <t>Плотник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</si>
</sst>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dd/mm/yy;@"/>
  </numFmts>
  <fonts count="15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3" fillId="0" borderId="0" xfId="0" applyFont="1" applyAlignment="1">
      <alignment wrapText="1"/>
    </xf>
    <xf numFmtId="0" fontId="5" fillId="0" borderId="1" xfId="1" applyFont="1" applyBorder="1" applyAlignment="1">
      <alignment vertical="justify"/>
    </xf>
    <xf numFmtId="0" fontId="3" fillId="0" borderId="1" xfId="1" applyFont="1" applyBorder="1" applyAlignment="1">
      <alignment vertical="justify"/>
    </xf>
    <xf numFmtId="0" fontId="6" fillId="0" borderId="0" xfId="0" applyFont="1" applyAlignment="1"/>
    <xf numFmtId="3" fontId="6" fillId="0" borderId="0" xfId="0" applyNumberFormat="1" applyFont="1" applyAlignment="1"/>
    <xf numFmtId="0" fontId="6" fillId="0" borderId="0" xfId="0" applyFont="1" applyAlignment="1">
      <alignment horizontal="right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6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4" fontId="6" fillId="0" borderId="1" xfId="0" applyNumberFormat="1" applyFont="1" applyBorder="1"/>
    <xf numFmtId="3" fontId="11" fillId="5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" fontId="7" fillId="5" borderId="1" xfId="0" applyNumberFormat="1" applyFont="1" applyFill="1" applyBorder="1"/>
    <xf numFmtId="2" fontId="6" fillId="0" borderId="0" xfId="0" applyNumberFormat="1" applyFont="1" applyBorder="1"/>
    <xf numFmtId="0" fontId="7" fillId="4" borderId="1" xfId="0" applyFont="1" applyFill="1" applyBorder="1" applyAlignment="1"/>
    <xf numFmtId="0" fontId="7" fillId="4" borderId="1" xfId="0" applyFont="1" applyFill="1" applyBorder="1"/>
    <xf numFmtId="3" fontId="7" fillId="4" borderId="1" xfId="0" applyNumberFormat="1" applyFont="1" applyFill="1" applyBorder="1"/>
    <xf numFmtId="4" fontId="7" fillId="4" borderId="1" xfId="0" applyNumberFormat="1" applyFont="1" applyFill="1" applyBorder="1"/>
    <xf numFmtId="4" fontId="6" fillId="4" borderId="1" xfId="0" applyNumberFormat="1" applyFont="1" applyFill="1" applyBorder="1"/>
    <xf numFmtId="3" fontId="6" fillId="4" borderId="1" xfId="0" applyNumberFormat="1" applyFont="1" applyFill="1" applyBorder="1" applyAlignment="1">
      <alignment horizontal="center"/>
    </xf>
    <xf numFmtId="0" fontId="7" fillId="0" borderId="0" xfId="0" applyFont="1" applyFill="1"/>
    <xf numFmtId="2" fontId="7" fillId="0" borderId="0" xfId="0" applyNumberFormat="1" applyFont="1" applyFill="1" applyBorder="1"/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4" borderId="8" xfId="0" applyFont="1" applyFill="1" applyBorder="1" applyAlignment="1">
      <alignment wrapText="1"/>
    </xf>
    <xf numFmtId="0" fontId="7" fillId="0" borderId="0" xfId="0" applyFont="1"/>
    <xf numFmtId="2" fontId="7" fillId="0" borderId="0" xfId="0" applyNumberFormat="1" applyFont="1" applyBorder="1"/>
    <xf numFmtId="0" fontId="6" fillId="0" borderId="1" xfId="0" applyFont="1" applyFill="1" applyBorder="1"/>
    <xf numFmtId="0" fontId="7" fillId="0" borderId="1" xfId="0" applyFont="1" applyBorder="1"/>
    <xf numFmtId="4" fontId="7" fillId="0" borderId="1" xfId="0" applyNumberFormat="1" applyFont="1" applyBorder="1"/>
    <xf numFmtId="0" fontId="12" fillId="0" borderId="1" xfId="0" applyFont="1" applyBorder="1"/>
    <xf numFmtId="0" fontId="6" fillId="0" borderId="0" xfId="0" applyFont="1" applyFill="1"/>
    <xf numFmtId="2" fontId="6" fillId="0" borderId="0" xfId="0" applyNumberFormat="1" applyFont="1" applyFill="1" applyBorder="1"/>
    <xf numFmtId="0" fontId="6" fillId="0" borderId="1" xfId="0" applyFont="1" applyBorder="1" applyAlignment="1"/>
    <xf numFmtId="0" fontId="6" fillId="4" borderId="1" xfId="0" applyFont="1" applyFill="1" applyBorder="1"/>
    <xf numFmtId="3" fontId="6" fillId="4" borderId="1" xfId="0" applyNumberFormat="1" applyFont="1" applyFill="1" applyBorder="1"/>
    <xf numFmtId="0" fontId="7" fillId="2" borderId="1" xfId="0" applyFont="1" applyFill="1" applyBorder="1" applyAlignment="1"/>
    <xf numFmtId="0" fontId="6" fillId="2" borderId="1" xfId="0" applyFont="1" applyFill="1" applyBorder="1"/>
    <xf numFmtId="0" fontId="7" fillId="2" borderId="1" xfId="0" applyFont="1" applyFill="1" applyBorder="1"/>
    <xf numFmtId="3" fontId="6" fillId="2" borderId="1" xfId="0" applyNumberFormat="1" applyFont="1" applyFill="1" applyBorder="1"/>
    <xf numFmtId="4" fontId="6" fillId="2" borderId="1" xfId="0" applyNumberFormat="1" applyFont="1" applyFill="1" applyBorder="1"/>
    <xf numFmtId="4" fontId="7" fillId="2" borderId="1" xfId="0" applyNumberFormat="1" applyFont="1" applyFill="1" applyBorder="1"/>
    <xf numFmtId="3" fontId="11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/>
    <xf numFmtId="3" fontId="6" fillId="0" borderId="0" xfId="0" applyNumberFormat="1" applyFont="1"/>
    <xf numFmtId="0" fontId="7" fillId="0" borderId="5" xfId="0" applyFont="1" applyFill="1" applyBorder="1"/>
    <xf numFmtId="0" fontId="7" fillId="4" borderId="5" xfId="0" applyFont="1" applyFill="1" applyBorder="1"/>
    <xf numFmtId="0" fontId="6" fillId="0" borderId="5" xfId="0" applyFont="1" applyBorder="1"/>
    <xf numFmtId="0" fontId="7" fillId="0" borderId="5" xfId="0" applyFont="1" applyBorder="1"/>
    <xf numFmtId="0" fontId="7" fillId="4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/>
    <xf numFmtId="0" fontId="9" fillId="0" borderId="9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0" fontId="6" fillId="0" borderId="1" xfId="0" applyNumberFormat="1" applyFont="1" applyBorder="1"/>
    <xf numFmtId="3" fontId="7" fillId="5" borderId="1" xfId="0" applyNumberFormat="1" applyFont="1" applyFill="1" applyBorder="1" applyAlignment="1">
      <alignment horizontal="center"/>
    </xf>
    <xf numFmtId="4" fontId="6" fillId="6" borderId="1" xfId="0" applyNumberFormat="1" applyFont="1" applyFill="1" applyBorder="1"/>
    <xf numFmtId="1" fontId="6" fillId="0" borderId="1" xfId="0" applyNumberFormat="1" applyFont="1" applyBorder="1"/>
    <xf numFmtId="2" fontId="7" fillId="0" borderId="1" xfId="0" applyNumberFormat="1" applyFont="1" applyBorder="1"/>
    <xf numFmtId="2" fontId="7" fillId="4" borderId="1" xfId="0" applyNumberFormat="1" applyFont="1" applyFill="1" applyBorder="1"/>
    <xf numFmtId="1" fontId="7" fillId="4" borderId="1" xfId="0" applyNumberFormat="1" applyFont="1" applyFill="1" applyBorder="1"/>
    <xf numFmtId="2" fontId="6" fillId="0" borderId="1" xfId="0" applyNumberFormat="1" applyFont="1" applyBorder="1"/>
    <xf numFmtId="4" fontId="7" fillId="5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/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1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/>
    <xf numFmtId="4" fontId="6" fillId="3" borderId="1" xfId="0" applyNumberFormat="1" applyFont="1" applyFill="1" applyBorder="1"/>
    <xf numFmtId="165" fontId="6" fillId="4" borderId="1" xfId="0" applyNumberFormat="1" applyFont="1" applyFill="1" applyBorder="1" applyAlignment="1">
      <alignment horizontal="right"/>
    </xf>
    <xf numFmtId="2" fontId="7" fillId="5" borderId="1" xfId="0" applyNumberFormat="1" applyFont="1" applyFill="1" applyBorder="1"/>
    <xf numFmtId="0" fontId="7" fillId="2" borderId="1" xfId="0" applyFont="1" applyFill="1" applyBorder="1" applyAlignment="1"/>
    <xf numFmtId="0" fontId="6" fillId="0" borderId="3" xfId="0" applyFont="1" applyBorder="1" applyAlignment="1">
      <alignment horizontal="center"/>
    </xf>
    <xf numFmtId="0" fontId="12" fillId="0" borderId="3" xfId="0" applyFont="1" applyBorder="1"/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4" fillId="0" borderId="0" xfId="0" applyFont="1" applyAlignment="1"/>
    <xf numFmtId="0" fontId="14" fillId="0" borderId="0" xfId="0" applyFont="1" applyBorder="1" applyAlignment="1"/>
    <xf numFmtId="0" fontId="8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2" fillId="3" borderId="1" xfId="0" applyFont="1" applyFill="1" applyBorder="1"/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/>
    <xf numFmtId="0" fontId="7" fillId="7" borderId="1" xfId="0" applyFont="1" applyFill="1" applyBorder="1"/>
    <xf numFmtId="0" fontId="6" fillId="7" borderId="0" xfId="0" applyFont="1" applyFill="1"/>
    <xf numFmtId="165" fontId="6" fillId="0" borderId="1" xfId="0" applyNumberFormat="1" applyFont="1" applyBorder="1" applyAlignment="1">
      <alignment horizontal="left"/>
    </xf>
    <xf numFmtId="0" fontId="7" fillId="5" borderId="1" xfId="0" applyFont="1" applyFill="1" applyBorder="1" applyAlignment="1"/>
    <xf numFmtId="0" fontId="6" fillId="5" borderId="1" xfId="0" applyFont="1" applyFill="1" applyBorder="1" applyAlignment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/>
    <xf numFmtId="4" fontId="6" fillId="5" borderId="1" xfId="0" applyNumberFormat="1" applyFont="1" applyFill="1" applyBorder="1"/>
    <xf numFmtId="0" fontId="7" fillId="5" borderId="1" xfId="0" applyFont="1" applyFill="1" applyBorder="1"/>
    <xf numFmtId="14" fontId="6" fillId="0" borderId="1" xfId="0" applyNumberFormat="1" applyFont="1" applyBorder="1" applyAlignment="1">
      <alignment horizontal="left"/>
    </xf>
    <xf numFmtId="0" fontId="6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/>
    <xf numFmtId="0" fontId="6" fillId="5" borderId="1" xfId="0" applyFont="1" applyFill="1" applyBorder="1" applyAlignment="1">
      <alignment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2" fontId="6" fillId="3" borderId="0" xfId="0" applyNumberFormat="1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5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zoomScale="90" zoomScaleNormal="90" workbookViewId="0">
      <pane xSplit="1" ySplit="6" topLeftCell="B7" activePane="bottomRight" state="frozen"/>
      <selection activeCell="G119" sqref="G119"/>
      <selection pane="topRight" activeCell="G119" sqref="G119"/>
      <selection pane="bottomLeft" activeCell="G119" sqref="G119"/>
      <selection pane="bottomRight" activeCell="C7" sqref="C7"/>
    </sheetView>
  </sheetViews>
  <sheetFormatPr defaultColWidth="9.28515625" defaultRowHeight="12.75" x14ac:dyDescent="0.2"/>
  <cols>
    <col min="1" max="1" width="21.5703125" style="7" customWidth="1"/>
    <col min="2" max="2" width="18.7109375" style="7" customWidth="1"/>
    <col min="3" max="3" width="10.7109375" style="7" customWidth="1"/>
    <col min="4" max="4" width="18.85546875" style="7" customWidth="1"/>
    <col min="5" max="5" width="9.140625" style="128" customWidth="1"/>
    <col min="6" max="6" width="9.140625" style="7" customWidth="1"/>
    <col min="7" max="7" width="7.7109375" style="7" customWidth="1"/>
    <col min="8" max="8" width="7.140625" style="7" customWidth="1"/>
    <col min="9" max="9" width="6.28515625" style="7" customWidth="1"/>
    <col min="10" max="10" width="6.85546875" style="7" customWidth="1"/>
    <col min="11" max="11" width="6.42578125" style="7" customWidth="1"/>
    <col min="12" max="12" width="7.5703125" style="7" customWidth="1"/>
    <col min="13" max="13" width="11.28515625" style="7" customWidth="1"/>
    <col min="14" max="14" width="11" style="77" customWidth="1"/>
    <col min="15" max="15" width="5.140625" style="7" customWidth="1"/>
    <col min="16" max="16" width="13.5703125" style="7" customWidth="1"/>
    <col min="17" max="17" width="12.7109375" style="7" customWidth="1"/>
    <col min="18" max="18" width="9.28515625" style="7"/>
    <col min="19" max="19" width="5.28515625" style="7" customWidth="1"/>
    <col min="20" max="20" width="24.28515625" style="7" customWidth="1"/>
    <col min="21" max="22" width="6.7109375" style="7" customWidth="1"/>
    <col min="23" max="23" width="9.28515625" style="7"/>
    <col min="24" max="24" width="10.28515625" style="7" customWidth="1"/>
    <col min="25" max="25" width="9.28515625" style="7"/>
    <col min="26" max="26" width="10.28515625" style="7" customWidth="1"/>
    <col min="27" max="16384" width="9.28515625" style="7"/>
  </cols>
  <sheetData>
    <row r="1" spans="1:30" x14ac:dyDescent="0.2">
      <c r="A1" s="4"/>
      <c r="B1" s="4"/>
      <c r="C1" s="4"/>
      <c r="D1" s="4"/>
      <c r="F1" s="4"/>
      <c r="G1" s="4"/>
      <c r="H1" s="4"/>
      <c r="I1" s="4"/>
      <c r="J1" s="4"/>
      <c r="K1" s="129"/>
      <c r="L1" s="129"/>
      <c r="Q1" s="6" t="s">
        <v>40</v>
      </c>
    </row>
    <row r="2" spans="1:30" x14ac:dyDescent="0.2">
      <c r="A2" s="9" t="s">
        <v>160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0"/>
      <c r="N2" s="10"/>
      <c r="O2" s="10"/>
      <c r="P2" s="10"/>
      <c r="Q2" s="10"/>
    </row>
    <row r="3" spans="1:30" x14ac:dyDescent="0.2">
      <c r="A3" s="11" t="s">
        <v>114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0"/>
      <c r="N3" s="10"/>
      <c r="O3" s="10"/>
      <c r="P3" s="10"/>
      <c r="Q3" s="10"/>
      <c r="S3" s="22"/>
      <c r="T3" s="25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 ht="20.25" x14ac:dyDescent="0.3">
      <c r="A4" s="132" t="s">
        <v>41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0" ht="20.25" x14ac:dyDescent="0.3">
      <c r="A5" s="100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 t="s">
        <v>187</v>
      </c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ht="56.25" x14ac:dyDescent="0.2">
      <c r="A6" s="136" t="s">
        <v>1</v>
      </c>
      <c r="B6" s="137" t="s">
        <v>2</v>
      </c>
      <c r="C6" s="136" t="s">
        <v>3</v>
      </c>
      <c r="D6" s="136" t="s">
        <v>4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10</v>
      </c>
      <c r="J6" s="137" t="s">
        <v>11</v>
      </c>
      <c r="K6" s="137" t="s">
        <v>12</v>
      </c>
      <c r="L6" s="137" t="s">
        <v>42</v>
      </c>
      <c r="M6" s="137" t="s">
        <v>25</v>
      </c>
      <c r="N6" s="138" t="s">
        <v>43</v>
      </c>
      <c r="O6" s="137" t="s">
        <v>24</v>
      </c>
      <c r="P6" s="137" t="s">
        <v>37</v>
      </c>
      <c r="Q6" s="137" t="s">
        <v>9</v>
      </c>
      <c r="S6" s="22"/>
      <c r="T6" s="23"/>
      <c r="U6" s="24"/>
      <c r="V6" s="23"/>
      <c r="W6" s="22"/>
      <c r="X6" s="22"/>
      <c r="Y6" s="25"/>
      <c r="Z6" s="25"/>
      <c r="AA6" s="25"/>
      <c r="AB6" s="25"/>
      <c r="AC6" s="25"/>
      <c r="AD6" s="22"/>
    </row>
    <row r="7" spans="1:30" x14ac:dyDescent="0.2">
      <c r="A7" s="139"/>
      <c r="B7" s="29" t="s">
        <v>13</v>
      </c>
      <c r="C7" s="140">
        <v>37139</v>
      </c>
      <c r="D7" s="29" t="s">
        <v>32</v>
      </c>
      <c r="E7" s="141" t="s">
        <v>17</v>
      </c>
      <c r="F7" s="29"/>
      <c r="G7" s="29"/>
      <c r="H7" s="29"/>
      <c r="I7" s="29">
        <v>0.1</v>
      </c>
      <c r="J7" s="29">
        <v>0.1</v>
      </c>
      <c r="K7" s="29">
        <v>0.05</v>
      </c>
      <c r="L7" s="29">
        <v>0.4</v>
      </c>
      <c r="M7" s="30">
        <f>ROUND(H7*(1+I7+J7+K7+L7),2)</f>
        <v>0</v>
      </c>
      <c r="N7" s="86">
        <f>ROUND(M7,0)</f>
        <v>0</v>
      </c>
      <c r="O7" s="51">
        <v>1</v>
      </c>
      <c r="P7" s="121">
        <f>ROUND(N7*O7,2)</f>
        <v>0</v>
      </c>
      <c r="Q7" s="121">
        <f>ROUND(P7*G7,2)</f>
        <v>0</v>
      </c>
      <c r="S7" s="22"/>
      <c r="T7" s="22"/>
      <c r="U7" s="25"/>
      <c r="V7" s="22"/>
      <c r="W7" s="22"/>
      <c r="X7" s="22"/>
      <c r="Y7" s="22"/>
      <c r="Z7" s="22"/>
      <c r="AA7" s="22"/>
      <c r="AB7" s="22"/>
      <c r="AC7" s="25"/>
      <c r="AD7" s="22"/>
    </row>
    <row r="8" spans="1:30" x14ac:dyDescent="0.2">
      <c r="A8" s="139"/>
      <c r="B8" s="29" t="s">
        <v>13</v>
      </c>
      <c r="C8" s="140">
        <v>40420</v>
      </c>
      <c r="D8" s="29" t="s">
        <v>32</v>
      </c>
      <c r="E8" s="141" t="s">
        <v>17</v>
      </c>
      <c r="F8" s="29"/>
      <c r="G8" s="29"/>
      <c r="H8" s="29"/>
      <c r="I8" s="29">
        <v>0.1</v>
      </c>
      <c r="J8" s="29">
        <v>0.3</v>
      </c>
      <c r="K8" s="29">
        <v>0.05</v>
      </c>
      <c r="L8" s="29">
        <v>0.4</v>
      </c>
      <c r="M8" s="30">
        <f t="shared" ref="M8:M39" si="0">ROUND(H8*(1+I8+J8+K8+L8),2)</f>
        <v>0</v>
      </c>
      <c r="N8" s="86">
        <f t="shared" ref="N8:N17" si="1">ROUND(M8,0)</f>
        <v>0</v>
      </c>
      <c r="O8" s="51">
        <v>1</v>
      </c>
      <c r="P8" s="121">
        <f t="shared" ref="P8:P39" si="2">ROUND(N8*O8,2)</f>
        <v>0</v>
      </c>
      <c r="Q8" s="121">
        <f t="shared" ref="Q8:Q39" si="3">ROUND(P8*G8,2)</f>
        <v>0</v>
      </c>
      <c r="S8" s="22"/>
      <c r="T8" s="22"/>
      <c r="U8" s="25"/>
      <c r="V8" s="22"/>
      <c r="W8" s="22"/>
      <c r="X8" s="22"/>
      <c r="Y8" s="22"/>
      <c r="Z8" s="22"/>
      <c r="AA8" s="22"/>
      <c r="AB8" s="22"/>
      <c r="AC8" s="25"/>
      <c r="AD8" s="22"/>
    </row>
    <row r="9" spans="1:30" x14ac:dyDescent="0.2">
      <c r="A9" s="139"/>
      <c r="B9" s="29" t="s">
        <v>13</v>
      </c>
      <c r="C9" s="140">
        <v>41584</v>
      </c>
      <c r="D9" s="29" t="s">
        <v>32</v>
      </c>
      <c r="E9" s="141"/>
      <c r="F9" s="29"/>
      <c r="G9" s="29"/>
      <c r="H9" s="29"/>
      <c r="I9" s="29">
        <v>0.1</v>
      </c>
      <c r="J9" s="29">
        <v>0.1</v>
      </c>
      <c r="K9" s="29">
        <v>0.05</v>
      </c>
      <c r="L9" s="29"/>
      <c r="M9" s="30">
        <f t="shared" si="0"/>
        <v>0</v>
      </c>
      <c r="N9" s="86">
        <f t="shared" si="1"/>
        <v>0</v>
      </c>
      <c r="O9" s="51">
        <v>1</v>
      </c>
      <c r="P9" s="121">
        <f t="shared" si="2"/>
        <v>0</v>
      </c>
      <c r="Q9" s="121">
        <f t="shared" si="3"/>
        <v>0</v>
      </c>
      <c r="S9" s="22"/>
      <c r="T9" s="22"/>
      <c r="U9" s="25"/>
      <c r="V9" s="22"/>
      <c r="W9" s="22"/>
      <c r="X9" s="22"/>
      <c r="Y9" s="22"/>
      <c r="Z9" s="22"/>
      <c r="AA9" s="22"/>
      <c r="AB9" s="22"/>
      <c r="AC9" s="25"/>
      <c r="AD9" s="22"/>
    </row>
    <row r="10" spans="1:30" x14ac:dyDescent="0.2">
      <c r="A10" s="139"/>
      <c r="B10" s="43" t="s">
        <v>13</v>
      </c>
      <c r="C10" s="140" t="s">
        <v>107</v>
      </c>
      <c r="D10" s="29" t="s">
        <v>32</v>
      </c>
      <c r="E10" s="142" t="s">
        <v>14</v>
      </c>
      <c r="F10" s="29"/>
      <c r="G10" s="29"/>
      <c r="H10" s="29"/>
      <c r="I10" s="29">
        <v>0.1</v>
      </c>
      <c r="J10" s="29">
        <v>0.1</v>
      </c>
      <c r="K10" s="29">
        <v>0.05</v>
      </c>
      <c r="L10" s="143">
        <v>0.2</v>
      </c>
      <c r="M10" s="30">
        <f t="shared" si="0"/>
        <v>0</v>
      </c>
      <c r="N10" s="86">
        <f t="shared" si="1"/>
        <v>0</v>
      </c>
      <c r="O10" s="144">
        <v>1.3</v>
      </c>
      <c r="P10" s="121">
        <f t="shared" si="2"/>
        <v>0</v>
      </c>
      <c r="Q10" s="121">
        <f t="shared" si="3"/>
        <v>0</v>
      </c>
      <c r="R10" s="145" t="s">
        <v>145</v>
      </c>
      <c r="S10" s="22"/>
      <c r="T10" s="22"/>
      <c r="U10" s="25"/>
      <c r="V10" s="22"/>
      <c r="W10" s="22"/>
      <c r="X10" s="22"/>
      <c r="Y10" s="22"/>
      <c r="Z10" s="22"/>
      <c r="AA10" s="22"/>
      <c r="AB10" s="22"/>
      <c r="AC10" s="25"/>
      <c r="AD10" s="22"/>
    </row>
    <row r="11" spans="1:30" x14ac:dyDescent="0.2">
      <c r="A11" s="139"/>
      <c r="B11" s="43" t="s">
        <v>13</v>
      </c>
      <c r="C11" s="140" t="s">
        <v>111</v>
      </c>
      <c r="D11" s="29" t="s">
        <v>32</v>
      </c>
      <c r="E11" s="142" t="s">
        <v>14</v>
      </c>
      <c r="F11" s="29"/>
      <c r="G11" s="29"/>
      <c r="H11" s="29"/>
      <c r="I11" s="29">
        <v>0.1</v>
      </c>
      <c r="J11" s="29">
        <v>0.1</v>
      </c>
      <c r="K11" s="29">
        <v>0.05</v>
      </c>
      <c r="L11" s="143">
        <v>0.2</v>
      </c>
      <c r="M11" s="30">
        <f t="shared" si="0"/>
        <v>0</v>
      </c>
      <c r="N11" s="86">
        <f t="shared" si="1"/>
        <v>0</v>
      </c>
      <c r="O11" s="144">
        <v>1.3</v>
      </c>
      <c r="P11" s="121">
        <f t="shared" si="2"/>
        <v>0</v>
      </c>
      <c r="Q11" s="121">
        <f t="shared" si="3"/>
        <v>0</v>
      </c>
      <c r="R11" s="145" t="s">
        <v>145</v>
      </c>
      <c r="S11" s="22"/>
      <c r="T11" s="22"/>
      <c r="U11" s="25"/>
      <c r="V11" s="22"/>
      <c r="W11" s="22"/>
      <c r="X11" s="22"/>
      <c r="Y11" s="22"/>
      <c r="Z11" s="22"/>
      <c r="AA11" s="22"/>
      <c r="AB11" s="22"/>
      <c r="AC11" s="25"/>
      <c r="AD11" s="22"/>
    </row>
    <row r="12" spans="1:30" x14ac:dyDescent="0.2">
      <c r="A12" s="53"/>
      <c r="B12" s="43" t="s">
        <v>13</v>
      </c>
      <c r="C12" s="146">
        <v>40074</v>
      </c>
      <c r="D12" s="29" t="s">
        <v>32</v>
      </c>
      <c r="E12" s="141" t="s">
        <v>18</v>
      </c>
      <c r="F12" s="29"/>
      <c r="G12" s="29"/>
      <c r="H12" s="29"/>
      <c r="I12" s="29">
        <v>0.1</v>
      </c>
      <c r="J12" s="29">
        <v>0.3</v>
      </c>
      <c r="K12" s="29">
        <v>0.05</v>
      </c>
      <c r="L12" s="29">
        <v>0.8</v>
      </c>
      <c r="M12" s="30">
        <f t="shared" si="0"/>
        <v>0</v>
      </c>
      <c r="N12" s="86">
        <f t="shared" si="1"/>
        <v>0</v>
      </c>
      <c r="O12" s="51">
        <v>1</v>
      </c>
      <c r="P12" s="121">
        <f t="shared" si="2"/>
        <v>0</v>
      </c>
      <c r="Q12" s="121">
        <f t="shared" si="3"/>
        <v>0</v>
      </c>
      <c r="S12" s="22"/>
      <c r="T12" s="22"/>
      <c r="U12" s="25"/>
      <c r="V12" s="22"/>
      <c r="W12" s="22"/>
      <c r="X12" s="22"/>
      <c r="Y12" s="22"/>
      <c r="Z12" s="22"/>
      <c r="AA12" s="22"/>
      <c r="AB12" s="22"/>
      <c r="AC12" s="25"/>
      <c r="AD12" s="22"/>
    </row>
    <row r="13" spans="1:30" s="54" customFormat="1" x14ac:dyDescent="0.2">
      <c r="A13" s="147" t="s">
        <v>139</v>
      </c>
      <c r="B13" s="147"/>
      <c r="C13" s="148"/>
      <c r="D13" s="149"/>
      <c r="E13" s="150"/>
      <c r="F13" s="151"/>
      <c r="G13" s="123">
        <f>SUM(G7:G12)</f>
        <v>0</v>
      </c>
      <c r="H13" s="151"/>
      <c r="I13" s="151"/>
      <c r="J13" s="151"/>
      <c r="K13" s="151"/>
      <c r="L13" s="151"/>
      <c r="M13" s="152"/>
      <c r="N13" s="86"/>
      <c r="O13" s="151"/>
      <c r="P13" s="152"/>
      <c r="Q13" s="33">
        <f>SUM(Q7:Q12)</f>
        <v>0</v>
      </c>
      <c r="S13" s="23"/>
      <c r="T13" s="23"/>
      <c r="U13" s="24"/>
      <c r="V13" s="23"/>
      <c r="W13" s="23"/>
      <c r="X13" s="23"/>
      <c r="Y13" s="23"/>
      <c r="Z13" s="23"/>
      <c r="AA13" s="23"/>
      <c r="AB13" s="23"/>
      <c r="AC13" s="24"/>
      <c r="AD13" s="55"/>
    </row>
    <row r="14" spans="1:30" x14ac:dyDescent="0.2">
      <c r="A14" s="53"/>
      <c r="B14" s="29" t="s">
        <v>13</v>
      </c>
      <c r="C14" s="146">
        <v>43199</v>
      </c>
      <c r="D14" s="29" t="s">
        <v>15</v>
      </c>
      <c r="E14" s="141"/>
      <c r="F14" s="29"/>
      <c r="G14" s="29"/>
      <c r="H14" s="29"/>
      <c r="I14" s="29">
        <v>0.1</v>
      </c>
      <c r="J14" s="29">
        <v>0.1</v>
      </c>
      <c r="K14" s="29">
        <v>0.1</v>
      </c>
      <c r="L14" s="29"/>
      <c r="M14" s="30">
        <f t="shared" si="0"/>
        <v>0</v>
      </c>
      <c r="N14" s="86">
        <f t="shared" si="1"/>
        <v>0</v>
      </c>
      <c r="O14" s="51">
        <v>1</v>
      </c>
      <c r="P14" s="121">
        <f t="shared" si="2"/>
        <v>0</v>
      </c>
      <c r="Q14" s="121">
        <f t="shared" si="3"/>
        <v>0</v>
      </c>
      <c r="S14" s="22"/>
      <c r="T14" s="22"/>
      <c r="U14" s="25"/>
      <c r="V14" s="22"/>
      <c r="W14" s="22"/>
      <c r="X14" s="22"/>
      <c r="Y14" s="22"/>
      <c r="Z14" s="22"/>
      <c r="AA14" s="22"/>
      <c r="AB14" s="22"/>
      <c r="AC14" s="25"/>
      <c r="AD14" s="34"/>
    </row>
    <row r="15" spans="1:30" x14ac:dyDescent="0.2">
      <c r="A15" s="53"/>
      <c r="B15" s="29" t="s">
        <v>13</v>
      </c>
      <c r="C15" s="146" t="s">
        <v>108</v>
      </c>
      <c r="D15" s="29" t="s">
        <v>15</v>
      </c>
      <c r="E15" s="141" t="s">
        <v>17</v>
      </c>
      <c r="F15" s="29"/>
      <c r="G15" s="29"/>
      <c r="H15" s="29"/>
      <c r="I15" s="29">
        <v>0.1</v>
      </c>
      <c r="J15" s="29">
        <v>0.3</v>
      </c>
      <c r="K15" s="29">
        <v>0.1</v>
      </c>
      <c r="L15" s="29">
        <v>0.4</v>
      </c>
      <c r="M15" s="30">
        <f t="shared" si="0"/>
        <v>0</v>
      </c>
      <c r="N15" s="86">
        <f t="shared" si="1"/>
        <v>0</v>
      </c>
      <c r="O15" s="51">
        <v>1</v>
      </c>
      <c r="P15" s="121">
        <f t="shared" si="2"/>
        <v>0</v>
      </c>
      <c r="Q15" s="121">
        <f t="shared" si="3"/>
        <v>0</v>
      </c>
      <c r="S15" s="22"/>
      <c r="T15" s="22"/>
      <c r="U15" s="25"/>
      <c r="V15" s="22"/>
      <c r="W15" s="22"/>
      <c r="X15" s="22"/>
      <c r="Y15" s="22"/>
      <c r="Z15" s="22"/>
      <c r="AA15" s="22"/>
      <c r="AB15" s="22"/>
      <c r="AC15" s="25"/>
      <c r="AD15" s="34"/>
    </row>
    <row r="16" spans="1:30" x14ac:dyDescent="0.2">
      <c r="A16" s="53"/>
      <c r="B16" s="29" t="s">
        <v>13</v>
      </c>
      <c r="C16" s="146">
        <v>42598</v>
      </c>
      <c r="D16" s="29" t="s">
        <v>15</v>
      </c>
      <c r="E16" s="141"/>
      <c r="F16" s="29"/>
      <c r="G16" s="29"/>
      <c r="H16" s="29"/>
      <c r="I16" s="29">
        <v>0.1</v>
      </c>
      <c r="J16" s="29">
        <v>0.3</v>
      </c>
      <c r="K16" s="29">
        <v>0.1</v>
      </c>
      <c r="L16" s="29"/>
      <c r="M16" s="30">
        <f t="shared" si="0"/>
        <v>0</v>
      </c>
      <c r="N16" s="86">
        <f t="shared" si="1"/>
        <v>0</v>
      </c>
      <c r="O16" s="51">
        <v>1</v>
      </c>
      <c r="P16" s="121">
        <f t="shared" si="2"/>
        <v>0</v>
      </c>
      <c r="Q16" s="121">
        <f t="shared" si="3"/>
        <v>0</v>
      </c>
      <c r="S16" s="22"/>
      <c r="T16" s="22"/>
      <c r="U16" s="25"/>
      <c r="V16" s="22"/>
      <c r="W16" s="22"/>
      <c r="X16" s="22"/>
      <c r="Y16" s="22"/>
      <c r="Z16" s="22"/>
      <c r="AA16" s="22"/>
      <c r="AB16" s="22"/>
      <c r="AC16" s="25"/>
      <c r="AD16" s="34"/>
    </row>
    <row r="17" spans="1:30" x14ac:dyDescent="0.2">
      <c r="A17" s="29" t="s">
        <v>31</v>
      </c>
      <c r="B17" s="29" t="s">
        <v>13</v>
      </c>
      <c r="C17" s="146" t="s">
        <v>103</v>
      </c>
      <c r="D17" s="29" t="s">
        <v>15</v>
      </c>
      <c r="E17" s="142" t="s">
        <v>14</v>
      </c>
      <c r="F17" s="51"/>
      <c r="G17" s="29"/>
      <c r="H17" s="29"/>
      <c r="I17" s="29">
        <v>0.1</v>
      </c>
      <c r="J17" s="29">
        <v>0.1</v>
      </c>
      <c r="K17" s="29">
        <v>0.1</v>
      </c>
      <c r="L17" s="143">
        <v>0.2</v>
      </c>
      <c r="M17" s="30">
        <f t="shared" si="0"/>
        <v>0</v>
      </c>
      <c r="N17" s="86">
        <f t="shared" si="1"/>
        <v>0</v>
      </c>
      <c r="O17" s="144">
        <v>1.3</v>
      </c>
      <c r="P17" s="121">
        <f t="shared" si="2"/>
        <v>0</v>
      </c>
      <c r="Q17" s="121">
        <f t="shared" si="3"/>
        <v>0</v>
      </c>
      <c r="R17" s="145" t="s">
        <v>145</v>
      </c>
      <c r="S17" s="22"/>
      <c r="T17" s="22"/>
      <c r="U17" s="25"/>
      <c r="V17" s="22"/>
      <c r="W17" s="22"/>
      <c r="X17" s="22"/>
      <c r="Y17" s="22"/>
      <c r="Z17" s="22"/>
      <c r="AA17" s="22"/>
      <c r="AB17" s="22"/>
      <c r="AC17" s="25"/>
      <c r="AD17" s="34"/>
    </row>
    <row r="18" spans="1:30" s="54" customFormat="1" x14ac:dyDescent="0.2">
      <c r="A18" s="147" t="s">
        <v>140</v>
      </c>
      <c r="B18" s="153"/>
      <c r="C18" s="153"/>
      <c r="D18" s="149"/>
      <c r="E18" s="150"/>
      <c r="F18" s="149"/>
      <c r="G18" s="123">
        <f>SUM(G14:G17)</f>
        <v>0</v>
      </c>
      <c r="H18" s="149"/>
      <c r="I18" s="149"/>
      <c r="J18" s="149"/>
      <c r="K18" s="149"/>
      <c r="L18" s="149"/>
      <c r="M18" s="152"/>
      <c r="N18" s="86"/>
      <c r="O18" s="151"/>
      <c r="P18" s="152"/>
      <c r="Q18" s="33">
        <f>SUM(Q14:Q17)</f>
        <v>0</v>
      </c>
      <c r="S18" s="23"/>
      <c r="T18" s="23"/>
      <c r="U18" s="24"/>
      <c r="V18" s="23"/>
      <c r="W18" s="23"/>
      <c r="X18" s="23"/>
      <c r="Y18" s="23"/>
      <c r="Z18" s="23"/>
      <c r="AA18" s="23"/>
      <c r="AB18" s="23"/>
      <c r="AC18" s="24"/>
      <c r="AD18" s="23"/>
    </row>
    <row r="19" spans="1:30" x14ac:dyDescent="0.2">
      <c r="A19" s="29"/>
      <c r="B19" s="29" t="s">
        <v>13</v>
      </c>
      <c r="C19" s="154" t="s">
        <v>87</v>
      </c>
      <c r="D19" s="29" t="s">
        <v>16</v>
      </c>
      <c r="E19" s="141"/>
      <c r="F19" s="29"/>
      <c r="G19" s="29"/>
      <c r="H19" s="29"/>
      <c r="I19" s="29">
        <v>0.1</v>
      </c>
      <c r="J19" s="29">
        <v>0.1</v>
      </c>
      <c r="K19" s="29">
        <v>0.05</v>
      </c>
      <c r="L19" s="29"/>
      <c r="M19" s="30">
        <f t="shared" si="0"/>
        <v>0</v>
      </c>
      <c r="N19" s="86">
        <f>ROUND(M19,2)</f>
        <v>0</v>
      </c>
      <c r="O19" s="51">
        <v>1</v>
      </c>
      <c r="P19" s="121">
        <f t="shared" si="2"/>
        <v>0</v>
      </c>
      <c r="Q19" s="121">
        <f t="shared" si="3"/>
        <v>0</v>
      </c>
      <c r="S19" s="22"/>
      <c r="T19" s="22"/>
      <c r="U19" s="25"/>
      <c r="V19" s="22"/>
      <c r="W19" s="22"/>
      <c r="X19" s="22"/>
      <c r="Y19" s="22"/>
      <c r="Z19" s="22"/>
      <c r="AA19" s="22"/>
      <c r="AB19" s="22"/>
      <c r="AC19" s="25"/>
      <c r="AD19" s="34"/>
    </row>
    <row r="20" spans="1:30" x14ac:dyDescent="0.2">
      <c r="A20" s="29"/>
      <c r="B20" s="29" t="s">
        <v>13</v>
      </c>
      <c r="C20" s="154" t="s">
        <v>88</v>
      </c>
      <c r="D20" s="29" t="s">
        <v>16</v>
      </c>
      <c r="E20" s="141"/>
      <c r="F20" s="29"/>
      <c r="G20" s="29"/>
      <c r="H20" s="29"/>
      <c r="I20" s="29">
        <v>0.1</v>
      </c>
      <c r="J20" s="29">
        <v>0.1</v>
      </c>
      <c r="K20" s="29">
        <v>0.05</v>
      </c>
      <c r="L20" s="29"/>
      <c r="M20" s="30">
        <f t="shared" si="0"/>
        <v>0</v>
      </c>
      <c r="N20" s="86">
        <f>ROUND(M20,2)</f>
        <v>0</v>
      </c>
      <c r="O20" s="51">
        <v>1</v>
      </c>
      <c r="P20" s="121">
        <f t="shared" si="2"/>
        <v>0</v>
      </c>
      <c r="Q20" s="121">
        <f t="shared" si="3"/>
        <v>0</v>
      </c>
      <c r="S20" s="22"/>
      <c r="T20" s="22"/>
      <c r="U20" s="25"/>
      <c r="V20" s="22"/>
      <c r="W20" s="22"/>
      <c r="X20" s="22"/>
      <c r="Y20" s="22"/>
      <c r="Z20" s="22"/>
      <c r="AA20" s="22"/>
      <c r="AB20" s="22"/>
      <c r="AC20" s="25"/>
      <c r="AD20" s="34"/>
    </row>
    <row r="21" spans="1:30" s="54" customFormat="1" x14ac:dyDescent="0.2">
      <c r="A21" s="147" t="s">
        <v>141</v>
      </c>
      <c r="B21" s="148"/>
      <c r="C21" s="148"/>
      <c r="D21" s="151"/>
      <c r="E21" s="155"/>
      <c r="F21" s="151"/>
      <c r="G21" s="123">
        <f>SUM(G19:G20)</f>
        <v>0</v>
      </c>
      <c r="H21" s="151"/>
      <c r="I21" s="151"/>
      <c r="J21" s="151"/>
      <c r="K21" s="151"/>
      <c r="L21" s="151"/>
      <c r="M21" s="152"/>
      <c r="N21" s="86"/>
      <c r="O21" s="151"/>
      <c r="P21" s="152"/>
      <c r="Q21" s="33">
        <f>SUM(Q19:Q20)</f>
        <v>0</v>
      </c>
      <c r="S21" s="23"/>
      <c r="T21" s="23"/>
      <c r="U21" s="24"/>
      <c r="V21" s="23"/>
      <c r="W21" s="23"/>
      <c r="X21" s="23"/>
      <c r="Y21" s="23"/>
      <c r="Z21" s="23"/>
      <c r="AA21" s="23"/>
      <c r="AB21" s="23"/>
      <c r="AC21" s="24"/>
      <c r="AD21" s="55"/>
    </row>
    <row r="22" spans="1:30" s="54" customFormat="1" x14ac:dyDescent="0.2">
      <c r="A22" s="53"/>
      <c r="B22" s="43" t="s">
        <v>13</v>
      </c>
      <c r="C22" s="146">
        <v>37886</v>
      </c>
      <c r="D22" s="29" t="s">
        <v>33</v>
      </c>
      <c r="E22" s="141" t="s">
        <v>17</v>
      </c>
      <c r="F22" s="29"/>
      <c r="G22" s="29"/>
      <c r="H22" s="29"/>
      <c r="I22" s="29">
        <v>0.1</v>
      </c>
      <c r="J22" s="29">
        <v>0.3</v>
      </c>
      <c r="K22" s="29">
        <v>0.05</v>
      </c>
      <c r="L22" s="29">
        <v>0.4</v>
      </c>
      <c r="M22" s="30">
        <f t="shared" si="0"/>
        <v>0</v>
      </c>
      <c r="N22" s="86">
        <f t="shared" ref="N22:N25" si="4">ROUND(M22,0)</f>
        <v>0</v>
      </c>
      <c r="O22" s="51">
        <v>1</v>
      </c>
      <c r="P22" s="121">
        <f t="shared" si="2"/>
        <v>0</v>
      </c>
      <c r="Q22" s="121">
        <f t="shared" si="3"/>
        <v>0</v>
      </c>
      <c r="S22" s="23"/>
      <c r="T22" s="23"/>
      <c r="U22" s="24"/>
      <c r="V22" s="23"/>
      <c r="W22" s="23"/>
      <c r="X22" s="23"/>
      <c r="Y22" s="23"/>
      <c r="Z22" s="23"/>
      <c r="AA22" s="23"/>
      <c r="AB22" s="23"/>
      <c r="AC22" s="24"/>
      <c r="AD22" s="55"/>
    </row>
    <row r="23" spans="1:30" x14ac:dyDescent="0.2">
      <c r="A23" s="53"/>
      <c r="B23" s="43" t="s">
        <v>13</v>
      </c>
      <c r="C23" s="146" t="s">
        <v>106</v>
      </c>
      <c r="D23" s="29" t="s">
        <v>33</v>
      </c>
      <c r="E23" s="142" t="s">
        <v>14</v>
      </c>
      <c r="F23" s="29"/>
      <c r="G23" s="29"/>
      <c r="H23" s="29"/>
      <c r="I23" s="29">
        <v>0.1</v>
      </c>
      <c r="J23" s="29">
        <v>0.1</v>
      </c>
      <c r="K23" s="29">
        <v>0.05</v>
      </c>
      <c r="L23" s="143">
        <v>0.2</v>
      </c>
      <c r="M23" s="30">
        <f t="shared" si="0"/>
        <v>0</v>
      </c>
      <c r="N23" s="86">
        <f t="shared" si="4"/>
        <v>0</v>
      </c>
      <c r="O23" s="144">
        <v>1.3</v>
      </c>
      <c r="P23" s="121">
        <f t="shared" si="2"/>
        <v>0</v>
      </c>
      <c r="Q23" s="121">
        <f t="shared" si="3"/>
        <v>0</v>
      </c>
      <c r="R23" s="145" t="s">
        <v>145</v>
      </c>
      <c r="S23" s="22"/>
      <c r="T23" s="22"/>
      <c r="U23" s="25"/>
      <c r="V23" s="22"/>
      <c r="W23" s="22"/>
      <c r="X23" s="22"/>
      <c r="Y23" s="22"/>
      <c r="Z23" s="22"/>
      <c r="AA23" s="22"/>
      <c r="AB23" s="22"/>
      <c r="AC23" s="25"/>
      <c r="AD23" s="22"/>
    </row>
    <row r="24" spans="1:30" x14ac:dyDescent="0.2">
      <c r="A24" s="53"/>
      <c r="B24" s="43" t="s">
        <v>13</v>
      </c>
      <c r="C24" s="146">
        <v>44448</v>
      </c>
      <c r="D24" s="29" t="s">
        <v>104</v>
      </c>
      <c r="E24" s="141"/>
      <c r="F24" s="29"/>
      <c r="G24" s="29"/>
      <c r="H24" s="29"/>
      <c r="I24" s="29">
        <v>0.1</v>
      </c>
      <c r="J24" s="29">
        <v>0.1</v>
      </c>
      <c r="K24" s="29">
        <v>0.05</v>
      </c>
      <c r="L24" s="29"/>
      <c r="M24" s="30">
        <f t="shared" si="0"/>
        <v>0</v>
      </c>
      <c r="N24" s="86">
        <f t="shared" si="4"/>
        <v>0</v>
      </c>
      <c r="O24" s="51">
        <v>1</v>
      </c>
      <c r="P24" s="121">
        <f t="shared" si="2"/>
        <v>0</v>
      </c>
      <c r="Q24" s="121">
        <f t="shared" si="3"/>
        <v>0</v>
      </c>
      <c r="S24" s="22"/>
      <c r="T24" s="22"/>
      <c r="U24" s="25"/>
      <c r="V24" s="22"/>
      <c r="W24" s="22"/>
      <c r="X24" s="22"/>
      <c r="Y24" s="22"/>
      <c r="Z24" s="22"/>
      <c r="AA24" s="22"/>
      <c r="AB24" s="22"/>
      <c r="AC24" s="25"/>
      <c r="AD24" s="22"/>
    </row>
    <row r="25" spans="1:30" x14ac:dyDescent="0.2">
      <c r="A25" s="51" t="s">
        <v>31</v>
      </c>
      <c r="B25" s="43" t="s">
        <v>13</v>
      </c>
      <c r="C25" s="146" t="s">
        <v>112</v>
      </c>
      <c r="D25" s="29" t="s">
        <v>102</v>
      </c>
      <c r="E25" s="141"/>
      <c r="F25" s="29"/>
      <c r="G25" s="29"/>
      <c r="H25" s="29"/>
      <c r="I25" s="29">
        <v>0.1</v>
      </c>
      <c r="J25" s="29">
        <v>0.3</v>
      </c>
      <c r="K25" s="29">
        <v>0.05</v>
      </c>
      <c r="L25" s="29"/>
      <c r="M25" s="30">
        <f t="shared" si="0"/>
        <v>0</v>
      </c>
      <c r="N25" s="86">
        <f t="shared" si="4"/>
        <v>0</v>
      </c>
      <c r="O25" s="51">
        <v>1</v>
      </c>
      <c r="P25" s="121">
        <f t="shared" si="2"/>
        <v>0</v>
      </c>
      <c r="Q25" s="121">
        <f t="shared" si="3"/>
        <v>0</v>
      </c>
      <c r="S25" s="22"/>
      <c r="T25" s="22"/>
      <c r="U25" s="25"/>
      <c r="V25" s="22"/>
      <c r="W25" s="22"/>
      <c r="X25" s="22"/>
      <c r="Y25" s="22"/>
      <c r="Z25" s="22"/>
      <c r="AA25" s="22"/>
      <c r="AB25" s="22"/>
      <c r="AC25" s="25"/>
      <c r="AD25" s="22"/>
    </row>
    <row r="26" spans="1:30" s="54" customFormat="1" x14ac:dyDescent="0.2">
      <c r="A26" s="149" t="s">
        <v>142</v>
      </c>
      <c r="B26" s="151"/>
      <c r="C26" s="156"/>
      <c r="D26" s="151"/>
      <c r="E26" s="155"/>
      <c r="F26" s="151"/>
      <c r="G26" s="123">
        <f>SUM(G22:G25)</f>
        <v>0</v>
      </c>
      <c r="H26" s="151"/>
      <c r="I26" s="151"/>
      <c r="J26" s="151"/>
      <c r="K26" s="151"/>
      <c r="L26" s="151"/>
      <c r="M26" s="152"/>
      <c r="N26" s="86"/>
      <c r="O26" s="151"/>
      <c r="P26" s="152"/>
      <c r="Q26" s="33">
        <f>SUM(Q22:Q25)</f>
        <v>0</v>
      </c>
      <c r="S26" s="23"/>
      <c r="T26" s="23"/>
      <c r="U26" s="24"/>
      <c r="V26" s="23"/>
      <c r="W26" s="23"/>
      <c r="X26" s="23"/>
      <c r="Y26" s="23"/>
      <c r="Z26" s="23"/>
      <c r="AA26" s="23"/>
      <c r="AB26" s="23"/>
      <c r="AC26" s="24"/>
      <c r="AD26" s="55"/>
    </row>
    <row r="27" spans="1:30" x14ac:dyDescent="0.2">
      <c r="A27" s="29" t="s">
        <v>31</v>
      </c>
      <c r="B27" s="43" t="s">
        <v>13</v>
      </c>
      <c r="C27" s="146" t="s">
        <v>109</v>
      </c>
      <c r="D27" s="29" t="s">
        <v>34</v>
      </c>
      <c r="E27" s="141" t="s">
        <v>17</v>
      </c>
      <c r="F27" s="29"/>
      <c r="G27" s="92"/>
      <c r="H27" s="29"/>
      <c r="I27" s="29">
        <v>0.1</v>
      </c>
      <c r="J27" s="29">
        <v>0.2</v>
      </c>
      <c r="K27" s="29">
        <v>0.05</v>
      </c>
      <c r="L27" s="29">
        <v>0.4</v>
      </c>
      <c r="M27" s="30">
        <f t="shared" si="0"/>
        <v>0</v>
      </c>
      <c r="N27" s="86">
        <f t="shared" ref="N27" si="5">ROUND(M27,0)</f>
        <v>0</v>
      </c>
      <c r="O27" s="29">
        <v>1</v>
      </c>
      <c r="P27" s="121">
        <f t="shared" si="2"/>
        <v>0</v>
      </c>
      <c r="Q27" s="121">
        <f t="shared" si="3"/>
        <v>0</v>
      </c>
      <c r="S27" s="22"/>
      <c r="T27" s="22"/>
      <c r="U27" s="25"/>
      <c r="V27" s="22"/>
      <c r="W27" s="22"/>
      <c r="X27" s="22"/>
      <c r="Y27" s="22"/>
      <c r="Z27" s="22"/>
      <c r="AA27" s="22"/>
      <c r="AB27" s="22"/>
      <c r="AC27" s="25"/>
      <c r="AD27" s="34"/>
    </row>
    <row r="28" spans="1:30" s="54" customFormat="1" x14ac:dyDescent="0.2">
      <c r="A28" s="149" t="s">
        <v>143</v>
      </c>
      <c r="B28" s="157"/>
      <c r="C28" s="156"/>
      <c r="D28" s="151"/>
      <c r="E28" s="155"/>
      <c r="F28" s="151"/>
      <c r="G28" s="123">
        <f>SUM(G27:G27)</f>
        <v>0</v>
      </c>
      <c r="H28" s="151"/>
      <c r="I28" s="151"/>
      <c r="J28" s="151"/>
      <c r="K28" s="151"/>
      <c r="L28" s="151"/>
      <c r="M28" s="152"/>
      <c r="N28" s="86"/>
      <c r="O28" s="151"/>
      <c r="P28" s="152"/>
      <c r="Q28" s="33">
        <f>SUM(Q27:Q27)</f>
        <v>0</v>
      </c>
      <c r="S28" s="23"/>
      <c r="T28" s="23"/>
      <c r="U28" s="24"/>
      <c r="V28" s="23"/>
      <c r="W28" s="23"/>
      <c r="X28" s="23"/>
      <c r="Y28" s="23"/>
      <c r="Z28" s="23"/>
      <c r="AA28" s="23"/>
      <c r="AB28" s="23"/>
      <c r="AC28" s="24"/>
      <c r="AD28" s="55"/>
    </row>
    <row r="29" spans="1:30" x14ac:dyDescent="0.2">
      <c r="A29" s="29"/>
      <c r="B29" s="29" t="s">
        <v>29</v>
      </c>
      <c r="C29" s="146">
        <v>46702</v>
      </c>
      <c r="D29" s="29" t="s">
        <v>19</v>
      </c>
      <c r="E29" s="141" t="s">
        <v>17</v>
      </c>
      <c r="F29" s="46"/>
      <c r="G29" s="92">
        <f t="shared" ref="G29:G39" si="6">F29/18</f>
        <v>0</v>
      </c>
      <c r="H29" s="29"/>
      <c r="I29" s="29"/>
      <c r="J29" s="29">
        <v>0.2</v>
      </c>
      <c r="K29" s="29">
        <v>0.05</v>
      </c>
      <c r="L29" s="29">
        <v>0.4</v>
      </c>
      <c r="M29" s="30">
        <f t="shared" si="0"/>
        <v>0</v>
      </c>
      <c r="N29" s="86">
        <f t="shared" ref="N29:N39" si="7">ROUND(M29,0)</f>
        <v>0</v>
      </c>
      <c r="O29" s="51">
        <v>1</v>
      </c>
      <c r="P29" s="121">
        <f t="shared" si="2"/>
        <v>0</v>
      </c>
      <c r="Q29" s="121">
        <f t="shared" si="3"/>
        <v>0</v>
      </c>
      <c r="S29" s="22"/>
      <c r="T29" s="22"/>
      <c r="U29" s="25"/>
      <c r="V29" s="22"/>
      <c r="W29" s="22"/>
      <c r="X29" s="22"/>
      <c r="Y29" s="22"/>
      <c r="Z29" s="22"/>
      <c r="AA29" s="22"/>
      <c r="AB29" s="22"/>
      <c r="AC29" s="25"/>
      <c r="AD29" s="34"/>
    </row>
    <row r="30" spans="1:30" x14ac:dyDescent="0.2">
      <c r="A30" s="29"/>
      <c r="B30" s="29" t="s">
        <v>13</v>
      </c>
      <c r="C30" s="146" t="s">
        <v>105</v>
      </c>
      <c r="D30" s="29" t="s">
        <v>19</v>
      </c>
      <c r="E30" s="141" t="s">
        <v>17</v>
      </c>
      <c r="F30" s="46"/>
      <c r="G30" s="92">
        <f t="shared" si="6"/>
        <v>0</v>
      </c>
      <c r="H30" s="29"/>
      <c r="I30" s="29">
        <v>0.1</v>
      </c>
      <c r="J30" s="29">
        <v>0.1</v>
      </c>
      <c r="K30" s="29">
        <v>0.05</v>
      </c>
      <c r="L30" s="29">
        <v>0.4</v>
      </c>
      <c r="M30" s="30">
        <f t="shared" si="0"/>
        <v>0</v>
      </c>
      <c r="N30" s="86">
        <f t="shared" si="7"/>
        <v>0</v>
      </c>
      <c r="O30" s="51">
        <v>1</v>
      </c>
      <c r="P30" s="121">
        <f t="shared" si="2"/>
        <v>0</v>
      </c>
      <c r="Q30" s="121">
        <f t="shared" si="3"/>
        <v>0</v>
      </c>
      <c r="S30" s="22"/>
      <c r="T30" s="22"/>
      <c r="U30" s="25"/>
      <c r="V30" s="22"/>
      <c r="W30" s="22"/>
      <c r="X30" s="22"/>
      <c r="Y30" s="22"/>
      <c r="Z30" s="22"/>
      <c r="AA30" s="22"/>
      <c r="AB30" s="22"/>
      <c r="AC30" s="25"/>
      <c r="AD30" s="34"/>
    </row>
    <row r="31" spans="1:30" x14ac:dyDescent="0.2">
      <c r="A31" s="29"/>
      <c r="B31" s="43" t="s">
        <v>13</v>
      </c>
      <c r="C31" s="140" t="s">
        <v>107</v>
      </c>
      <c r="D31" s="29" t="s">
        <v>32</v>
      </c>
      <c r="E31" s="142" t="s">
        <v>14</v>
      </c>
      <c r="F31" s="51"/>
      <c r="G31" s="92">
        <f t="shared" si="6"/>
        <v>0</v>
      </c>
      <c r="H31" s="29"/>
      <c r="I31" s="29">
        <v>0.1</v>
      </c>
      <c r="J31" s="29">
        <v>0.1</v>
      </c>
      <c r="K31" s="29">
        <v>0.05</v>
      </c>
      <c r="L31" s="143">
        <v>0.2</v>
      </c>
      <c r="M31" s="30">
        <f t="shared" si="0"/>
        <v>0</v>
      </c>
      <c r="N31" s="86">
        <f t="shared" si="7"/>
        <v>0</v>
      </c>
      <c r="O31" s="144">
        <v>1.3</v>
      </c>
      <c r="P31" s="121">
        <f t="shared" si="2"/>
        <v>0</v>
      </c>
      <c r="Q31" s="121">
        <f t="shared" si="3"/>
        <v>0</v>
      </c>
      <c r="R31" s="145" t="s">
        <v>145</v>
      </c>
      <c r="S31" s="22"/>
      <c r="T31" s="22"/>
      <c r="U31" s="25"/>
      <c r="V31" s="22"/>
      <c r="W31" s="22"/>
      <c r="X31" s="22"/>
      <c r="Y31" s="22"/>
      <c r="Z31" s="22"/>
      <c r="AA31" s="22"/>
      <c r="AB31" s="22"/>
      <c r="AC31" s="25"/>
      <c r="AD31" s="34"/>
    </row>
    <row r="32" spans="1:30" x14ac:dyDescent="0.2">
      <c r="A32" s="29"/>
      <c r="B32" s="29" t="s">
        <v>13</v>
      </c>
      <c r="C32" s="146">
        <v>42512</v>
      </c>
      <c r="D32" s="29" t="s">
        <v>19</v>
      </c>
      <c r="E32" s="141"/>
      <c r="F32" s="46"/>
      <c r="G32" s="92">
        <f t="shared" si="6"/>
        <v>0</v>
      </c>
      <c r="H32" s="29"/>
      <c r="I32" s="29">
        <v>0.1</v>
      </c>
      <c r="J32" s="29">
        <v>0.3</v>
      </c>
      <c r="K32" s="29">
        <v>0.05</v>
      </c>
      <c r="L32" s="29"/>
      <c r="M32" s="30">
        <f t="shared" si="0"/>
        <v>0</v>
      </c>
      <c r="N32" s="86">
        <f t="shared" si="7"/>
        <v>0</v>
      </c>
      <c r="O32" s="51">
        <v>1</v>
      </c>
      <c r="P32" s="121">
        <f t="shared" si="2"/>
        <v>0</v>
      </c>
      <c r="Q32" s="121">
        <f t="shared" si="3"/>
        <v>0</v>
      </c>
      <c r="S32" s="22"/>
      <c r="T32" s="22"/>
      <c r="U32" s="25"/>
      <c r="V32" s="22"/>
      <c r="W32" s="22"/>
      <c r="X32" s="22"/>
      <c r="Y32" s="22"/>
      <c r="Z32" s="22"/>
      <c r="AA32" s="22"/>
      <c r="AB32" s="22"/>
      <c r="AC32" s="25"/>
      <c r="AD32" s="34"/>
    </row>
    <row r="33" spans="1:30" x14ac:dyDescent="0.2">
      <c r="A33" s="29"/>
      <c r="B33" s="29" t="s">
        <v>13</v>
      </c>
      <c r="C33" s="146" t="s">
        <v>110</v>
      </c>
      <c r="D33" s="29" t="s">
        <v>19</v>
      </c>
      <c r="E33" s="142" t="s">
        <v>14</v>
      </c>
      <c r="F33" s="46"/>
      <c r="G33" s="92">
        <f t="shared" si="6"/>
        <v>0</v>
      </c>
      <c r="H33" s="29"/>
      <c r="I33" s="29">
        <v>0.1</v>
      </c>
      <c r="J33" s="29">
        <v>0.1</v>
      </c>
      <c r="K33" s="29">
        <v>0.05</v>
      </c>
      <c r="L33" s="143">
        <v>0.2</v>
      </c>
      <c r="M33" s="30">
        <f t="shared" si="0"/>
        <v>0</v>
      </c>
      <c r="N33" s="86">
        <f t="shared" si="7"/>
        <v>0</v>
      </c>
      <c r="O33" s="144">
        <v>1.3</v>
      </c>
      <c r="P33" s="121">
        <f t="shared" si="2"/>
        <v>0</v>
      </c>
      <c r="Q33" s="121">
        <f t="shared" si="3"/>
        <v>0</v>
      </c>
      <c r="R33" s="145" t="s">
        <v>145</v>
      </c>
      <c r="S33" s="22"/>
      <c r="T33" s="22"/>
      <c r="U33" s="25"/>
      <c r="V33" s="22"/>
      <c r="W33" s="22"/>
      <c r="X33" s="22"/>
      <c r="Y33" s="22"/>
      <c r="Z33" s="22"/>
      <c r="AA33" s="22"/>
      <c r="AB33" s="22"/>
      <c r="AC33" s="25"/>
      <c r="AD33" s="34"/>
    </row>
    <row r="34" spans="1:30" x14ac:dyDescent="0.2">
      <c r="A34" s="29"/>
      <c r="B34" s="29" t="s">
        <v>13</v>
      </c>
      <c r="C34" s="146">
        <v>37294</v>
      </c>
      <c r="D34" s="29" t="s">
        <v>19</v>
      </c>
      <c r="E34" s="141"/>
      <c r="F34" s="46"/>
      <c r="G34" s="92">
        <f t="shared" si="6"/>
        <v>0</v>
      </c>
      <c r="H34" s="29"/>
      <c r="I34" s="29">
        <v>0.1</v>
      </c>
      <c r="J34" s="29">
        <v>0.1</v>
      </c>
      <c r="K34" s="29">
        <v>0.05</v>
      </c>
      <c r="L34" s="29"/>
      <c r="M34" s="30">
        <f t="shared" si="0"/>
        <v>0</v>
      </c>
      <c r="N34" s="86">
        <f t="shared" si="7"/>
        <v>0</v>
      </c>
      <c r="O34" s="51">
        <v>1</v>
      </c>
      <c r="P34" s="121">
        <f t="shared" si="2"/>
        <v>0</v>
      </c>
      <c r="Q34" s="121">
        <f t="shared" si="3"/>
        <v>0</v>
      </c>
      <c r="S34" s="22"/>
      <c r="T34" s="22"/>
      <c r="U34" s="25"/>
      <c r="V34" s="22"/>
      <c r="W34" s="22"/>
      <c r="X34" s="22"/>
      <c r="Y34" s="22"/>
      <c r="Z34" s="22"/>
      <c r="AA34" s="22"/>
      <c r="AB34" s="22"/>
      <c r="AC34" s="25"/>
      <c r="AD34" s="34"/>
    </row>
    <row r="35" spans="1:30" x14ac:dyDescent="0.2">
      <c r="A35" s="29"/>
      <c r="B35" s="43" t="s">
        <v>13</v>
      </c>
      <c r="C35" s="146" t="s">
        <v>106</v>
      </c>
      <c r="D35" s="29" t="s">
        <v>19</v>
      </c>
      <c r="E35" s="142" t="s">
        <v>14</v>
      </c>
      <c r="F35" s="51"/>
      <c r="G35" s="92">
        <f t="shared" si="6"/>
        <v>0</v>
      </c>
      <c r="H35" s="29"/>
      <c r="I35" s="29">
        <v>0.1</v>
      </c>
      <c r="J35" s="29">
        <v>0.1</v>
      </c>
      <c r="K35" s="29">
        <v>0.05</v>
      </c>
      <c r="L35" s="143">
        <v>0.2</v>
      </c>
      <c r="M35" s="30">
        <f t="shared" si="0"/>
        <v>0</v>
      </c>
      <c r="N35" s="86">
        <f t="shared" si="7"/>
        <v>0</v>
      </c>
      <c r="O35" s="144">
        <v>1.3</v>
      </c>
      <c r="P35" s="121">
        <f t="shared" si="2"/>
        <v>0</v>
      </c>
      <c r="Q35" s="121">
        <f t="shared" si="3"/>
        <v>0</v>
      </c>
      <c r="R35" s="145" t="s">
        <v>145</v>
      </c>
      <c r="S35" s="22"/>
      <c r="T35" s="22"/>
      <c r="U35" s="25"/>
      <c r="V35" s="22"/>
      <c r="W35" s="22"/>
      <c r="X35" s="22"/>
      <c r="Y35" s="22"/>
      <c r="Z35" s="22"/>
      <c r="AA35" s="22"/>
      <c r="AB35" s="22"/>
      <c r="AC35" s="25"/>
      <c r="AD35" s="34"/>
    </row>
    <row r="36" spans="1:30" x14ac:dyDescent="0.2">
      <c r="A36" s="29"/>
      <c r="B36" s="43" t="s">
        <v>13</v>
      </c>
      <c r="C36" s="146">
        <v>44438</v>
      </c>
      <c r="D36" s="29" t="s">
        <v>19</v>
      </c>
      <c r="E36" s="141"/>
      <c r="F36" s="51"/>
      <c r="G36" s="92">
        <f t="shared" si="6"/>
        <v>0</v>
      </c>
      <c r="H36" s="29"/>
      <c r="I36" s="29">
        <v>0.1</v>
      </c>
      <c r="J36" s="29">
        <v>0.3</v>
      </c>
      <c r="K36" s="29">
        <v>0.05</v>
      </c>
      <c r="L36" s="29"/>
      <c r="M36" s="30">
        <f t="shared" si="0"/>
        <v>0</v>
      </c>
      <c r="N36" s="86">
        <f t="shared" si="7"/>
        <v>0</v>
      </c>
      <c r="O36" s="51">
        <v>1</v>
      </c>
      <c r="P36" s="121">
        <f t="shared" si="2"/>
        <v>0</v>
      </c>
      <c r="Q36" s="121">
        <f t="shared" si="3"/>
        <v>0</v>
      </c>
      <c r="S36" s="22"/>
      <c r="T36" s="22"/>
      <c r="U36" s="25"/>
      <c r="V36" s="22"/>
      <c r="W36" s="22"/>
      <c r="X36" s="22"/>
      <c r="Y36" s="22"/>
      <c r="Z36" s="22"/>
      <c r="AA36" s="22"/>
      <c r="AB36" s="22"/>
      <c r="AC36" s="25"/>
      <c r="AD36" s="34"/>
    </row>
    <row r="37" spans="1:30" x14ac:dyDescent="0.2">
      <c r="A37" s="29"/>
      <c r="B37" s="29" t="s">
        <v>13</v>
      </c>
      <c r="C37" s="146">
        <v>40858</v>
      </c>
      <c r="D37" s="29" t="s">
        <v>19</v>
      </c>
      <c r="E37" s="141" t="s">
        <v>17</v>
      </c>
      <c r="F37" s="46"/>
      <c r="G37" s="92">
        <f t="shared" si="6"/>
        <v>0</v>
      </c>
      <c r="H37" s="29"/>
      <c r="I37" s="29">
        <v>0.1</v>
      </c>
      <c r="J37" s="29">
        <v>0.2</v>
      </c>
      <c r="K37" s="29">
        <v>0.05</v>
      </c>
      <c r="L37" s="29">
        <v>0.4</v>
      </c>
      <c r="M37" s="30">
        <f t="shared" si="0"/>
        <v>0</v>
      </c>
      <c r="N37" s="86">
        <f t="shared" si="7"/>
        <v>0</v>
      </c>
      <c r="O37" s="51">
        <v>1</v>
      </c>
      <c r="P37" s="121">
        <f t="shared" si="2"/>
        <v>0</v>
      </c>
      <c r="Q37" s="121">
        <f t="shared" si="3"/>
        <v>0</v>
      </c>
      <c r="S37" s="22"/>
      <c r="T37" s="22"/>
      <c r="U37" s="25"/>
      <c r="V37" s="22"/>
      <c r="W37" s="22"/>
      <c r="X37" s="22"/>
      <c r="Y37" s="22"/>
      <c r="Z37" s="22"/>
      <c r="AA37" s="22"/>
      <c r="AB37" s="22"/>
      <c r="AC37" s="25"/>
      <c r="AD37" s="34"/>
    </row>
    <row r="38" spans="1:30" x14ac:dyDescent="0.2">
      <c r="A38" s="29"/>
      <c r="B38" s="29" t="s">
        <v>13</v>
      </c>
      <c r="C38" s="146" t="s">
        <v>110</v>
      </c>
      <c r="D38" s="29" t="s">
        <v>19</v>
      </c>
      <c r="E38" s="141"/>
      <c r="F38" s="46"/>
      <c r="G38" s="92">
        <f t="shared" si="6"/>
        <v>0</v>
      </c>
      <c r="H38" s="29"/>
      <c r="I38" s="29">
        <v>0.1</v>
      </c>
      <c r="J38" s="29">
        <v>0.1</v>
      </c>
      <c r="K38" s="29">
        <v>0.05</v>
      </c>
      <c r="L38" s="29"/>
      <c r="M38" s="30">
        <f t="shared" si="0"/>
        <v>0</v>
      </c>
      <c r="N38" s="86">
        <f t="shared" si="7"/>
        <v>0</v>
      </c>
      <c r="O38" s="51">
        <v>1</v>
      </c>
      <c r="P38" s="121">
        <f t="shared" si="2"/>
        <v>0</v>
      </c>
      <c r="Q38" s="121">
        <f t="shared" si="3"/>
        <v>0</v>
      </c>
      <c r="S38" s="22"/>
      <c r="T38" s="22"/>
      <c r="U38" s="25"/>
      <c r="V38" s="22"/>
      <c r="W38" s="22"/>
      <c r="X38" s="22"/>
      <c r="Y38" s="22"/>
      <c r="Z38" s="22"/>
      <c r="AA38" s="22"/>
      <c r="AB38" s="22"/>
      <c r="AC38" s="25"/>
      <c r="AD38" s="34"/>
    </row>
    <row r="39" spans="1:30" x14ac:dyDescent="0.2">
      <c r="A39" s="29"/>
      <c r="B39" s="29" t="s">
        <v>13</v>
      </c>
      <c r="C39" s="146" t="s">
        <v>110</v>
      </c>
      <c r="D39" s="29" t="s">
        <v>19</v>
      </c>
      <c r="E39" s="142" t="s">
        <v>14</v>
      </c>
      <c r="F39" s="46"/>
      <c r="G39" s="92">
        <f t="shared" si="6"/>
        <v>0</v>
      </c>
      <c r="H39" s="29"/>
      <c r="I39" s="29">
        <v>0.1</v>
      </c>
      <c r="J39" s="29">
        <v>0.1</v>
      </c>
      <c r="K39" s="29">
        <v>0.05</v>
      </c>
      <c r="L39" s="143">
        <v>0.2</v>
      </c>
      <c r="M39" s="30">
        <f t="shared" si="0"/>
        <v>0</v>
      </c>
      <c r="N39" s="86">
        <f t="shared" si="7"/>
        <v>0</v>
      </c>
      <c r="O39" s="144">
        <v>1.3</v>
      </c>
      <c r="P39" s="121">
        <f t="shared" si="2"/>
        <v>0</v>
      </c>
      <c r="Q39" s="121">
        <f t="shared" si="3"/>
        <v>0</v>
      </c>
      <c r="R39" s="145" t="s">
        <v>145</v>
      </c>
      <c r="S39" s="22"/>
      <c r="T39" s="22"/>
      <c r="U39" s="25"/>
      <c r="V39" s="22"/>
      <c r="W39" s="22"/>
      <c r="X39" s="22"/>
      <c r="Y39" s="22"/>
      <c r="Z39" s="22"/>
      <c r="AA39" s="22"/>
      <c r="AB39" s="22"/>
      <c r="AC39" s="25"/>
      <c r="AD39" s="34"/>
    </row>
    <row r="40" spans="1:30" s="54" customFormat="1" x14ac:dyDescent="0.2">
      <c r="A40" s="149" t="s">
        <v>144</v>
      </c>
      <c r="B40" s="151"/>
      <c r="C40" s="156"/>
      <c r="D40" s="151"/>
      <c r="E40" s="155"/>
      <c r="F40" s="123">
        <f>SUM(F29:F39)</f>
        <v>0</v>
      </c>
      <c r="G40" s="123">
        <f>SUM(G29:G39)</f>
        <v>0</v>
      </c>
      <c r="H40" s="151"/>
      <c r="I40" s="151"/>
      <c r="J40" s="149"/>
      <c r="K40" s="149"/>
      <c r="L40" s="151"/>
      <c r="M40" s="152"/>
      <c r="N40" s="86"/>
      <c r="O40" s="151"/>
      <c r="P40" s="33"/>
      <c r="Q40" s="33">
        <f>SUM(Q29:Q39)</f>
        <v>0</v>
      </c>
      <c r="S40" s="23"/>
      <c r="T40" s="23"/>
      <c r="U40" s="24"/>
      <c r="V40" s="23"/>
      <c r="W40" s="23"/>
      <c r="X40" s="23"/>
      <c r="Y40" s="23"/>
      <c r="Z40" s="23"/>
      <c r="AA40" s="23"/>
      <c r="AB40" s="23"/>
      <c r="AC40" s="24"/>
      <c r="AD40" s="55"/>
    </row>
    <row r="41" spans="1:30" x14ac:dyDescent="0.2">
      <c r="A41" s="51" t="s">
        <v>48</v>
      </c>
      <c r="B41" s="29"/>
      <c r="C41" s="29"/>
      <c r="D41" s="29"/>
      <c r="E41" s="141"/>
      <c r="F41" s="89">
        <f>F13+F18+F21+F26+F28+F40</f>
        <v>0</v>
      </c>
      <c r="G41" s="89">
        <f>G13+G18+G21+G26+G28+G40</f>
        <v>0</v>
      </c>
      <c r="H41" s="29"/>
      <c r="I41" s="29"/>
      <c r="J41" s="29"/>
      <c r="K41" s="29"/>
      <c r="L41" s="29"/>
      <c r="M41" s="29"/>
      <c r="N41" s="119"/>
      <c r="O41" s="29"/>
      <c r="P41" s="121"/>
      <c r="Q41" s="52">
        <f>Q13+Q18+Q21+Q26+Q28+Q40</f>
        <v>0</v>
      </c>
      <c r="S41" s="22"/>
      <c r="T41" s="22"/>
      <c r="U41" s="25"/>
      <c r="V41" s="22"/>
      <c r="W41" s="22"/>
      <c r="X41" s="22"/>
      <c r="Y41" s="22"/>
      <c r="Z41" s="22"/>
      <c r="AA41" s="22"/>
      <c r="AB41" s="22"/>
      <c r="AC41" s="25"/>
      <c r="AD41" s="34"/>
    </row>
    <row r="42" spans="1:30" x14ac:dyDescent="0.2">
      <c r="A42" s="158"/>
      <c r="B42" s="158"/>
      <c r="C42" s="158"/>
      <c r="D42" s="158"/>
      <c r="E42" s="159"/>
      <c r="F42" s="158"/>
      <c r="G42" s="158"/>
      <c r="H42" s="158"/>
      <c r="I42" s="158"/>
      <c r="J42" s="158"/>
      <c r="K42" s="158"/>
      <c r="L42" s="158"/>
      <c r="M42" s="158"/>
      <c r="N42" s="160"/>
      <c r="O42" s="158"/>
      <c r="P42" s="158"/>
      <c r="Q42" s="161"/>
    </row>
    <row r="43" spans="1:30" x14ac:dyDescent="0.2">
      <c r="A43" s="7" t="s">
        <v>44</v>
      </c>
    </row>
    <row r="45" spans="1:30" x14ac:dyDescent="0.2">
      <c r="A45" s="7" t="s">
        <v>45</v>
      </c>
      <c r="D45" s="48"/>
      <c r="E45" s="162"/>
      <c r="F45" s="48"/>
      <c r="G45" s="48"/>
      <c r="H45" s="48"/>
      <c r="I45" s="48"/>
      <c r="J45" s="48"/>
      <c r="K45" s="48"/>
      <c r="L45" s="48"/>
      <c r="N45" s="163"/>
      <c r="O45" s="48"/>
      <c r="P45" s="48"/>
      <c r="Q45" s="48"/>
    </row>
  </sheetData>
  <mergeCells count="7">
    <mergeCell ref="A21:C21"/>
    <mergeCell ref="K1:L1"/>
    <mergeCell ref="A2:Q2"/>
    <mergeCell ref="A3:Q3"/>
    <mergeCell ref="A4:Q4"/>
    <mergeCell ref="A13:C13"/>
    <mergeCell ref="A18:C18"/>
  </mergeCells>
  <phoneticPr fontId="2" type="noConversion"/>
  <pageMargins left="0.19685039370078741" right="0" top="0.35433070866141736" bottom="0.19685039370078741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27"/>
  <sheetViews>
    <sheetView zoomScale="90" zoomScaleNormal="90" workbookViewId="0">
      <selection activeCell="D12" sqref="D12"/>
    </sheetView>
  </sheetViews>
  <sheetFormatPr defaultColWidth="9.28515625" defaultRowHeight="12.75" x14ac:dyDescent="0.2"/>
  <cols>
    <col min="1" max="1" width="22.140625" style="22" customWidth="1"/>
    <col min="2" max="2" width="23.7109375" style="7" customWidth="1"/>
    <col min="3" max="3" width="11.140625" style="7" customWidth="1"/>
    <col min="4" max="4" width="6.28515625" style="7" customWidth="1"/>
    <col min="5" max="5" width="12.140625" style="7" customWidth="1"/>
    <col min="6" max="6" width="9.28515625" style="7" customWidth="1"/>
    <col min="7" max="7" width="8.140625" style="7" customWidth="1"/>
    <col min="8" max="8" width="9" style="22" customWidth="1"/>
    <col min="9" max="9" width="14.28515625" style="22" customWidth="1"/>
    <col min="10" max="10" width="12.42578125" style="22" customWidth="1"/>
    <col min="11" max="11" width="8.7109375" style="22" customWidth="1"/>
    <col min="12" max="12" width="10.7109375" style="22" customWidth="1"/>
    <col min="13" max="13" width="12" style="22" customWidth="1"/>
    <col min="14" max="14" width="10.140625" style="22" customWidth="1"/>
    <col min="15" max="146" width="9.28515625" style="22"/>
    <col min="147" max="16384" width="9.28515625" style="7"/>
  </cols>
  <sheetData>
    <row r="1" spans="1:196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6"/>
      <c r="L1" s="4"/>
      <c r="M1" s="6" t="s">
        <v>40</v>
      </c>
      <c r="N1" s="4"/>
    </row>
    <row r="2" spans="1:196" x14ac:dyDescent="0.2">
      <c r="A2" s="9" t="s">
        <v>159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4"/>
    </row>
    <row r="3" spans="1:196" x14ac:dyDescent="0.2">
      <c r="A3" s="11" t="s">
        <v>115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4"/>
    </row>
    <row r="4" spans="1:196" ht="20.25" x14ac:dyDescent="0.3">
      <c r="A4" s="12" t="s">
        <v>49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96" ht="20.25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196" s="103" customFormat="1" ht="18.75" x14ac:dyDescent="0.3">
      <c r="A6" s="102" t="s">
        <v>30</v>
      </c>
      <c r="M6" s="103" t="s">
        <v>187</v>
      </c>
    </row>
    <row r="7" spans="1:196" s="25" customFormat="1" ht="78.75" x14ac:dyDescent="0.2">
      <c r="A7" s="104" t="s">
        <v>1</v>
      </c>
      <c r="B7" s="105" t="s">
        <v>20</v>
      </c>
      <c r="C7" s="105" t="s">
        <v>113</v>
      </c>
      <c r="D7" s="105" t="s">
        <v>7</v>
      </c>
      <c r="E7" s="106" t="s">
        <v>21</v>
      </c>
      <c r="F7" s="106" t="s">
        <v>22</v>
      </c>
      <c r="G7" s="105" t="s">
        <v>23</v>
      </c>
      <c r="H7" s="105" t="s">
        <v>117</v>
      </c>
      <c r="I7" s="105" t="s">
        <v>27</v>
      </c>
      <c r="J7" s="107" t="s">
        <v>28</v>
      </c>
      <c r="K7" s="105" t="s">
        <v>26</v>
      </c>
      <c r="L7" s="108" t="s">
        <v>36</v>
      </c>
      <c r="M7" s="105" t="s">
        <v>9</v>
      </c>
      <c r="N7" s="104" t="s">
        <v>86</v>
      </c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</row>
    <row r="8" spans="1:196" x14ac:dyDescent="0.2">
      <c r="A8" s="53"/>
      <c r="B8" s="36" t="s">
        <v>0</v>
      </c>
      <c r="C8" s="109"/>
      <c r="D8" s="36"/>
      <c r="E8" s="110"/>
      <c r="F8" s="111">
        <v>3.33</v>
      </c>
      <c r="G8" s="57">
        <v>1</v>
      </c>
      <c r="H8" s="57">
        <v>0.2</v>
      </c>
      <c r="I8" s="38">
        <f>ROUND(E8*(F8*G8+H8),2)</f>
        <v>0</v>
      </c>
      <c r="J8" s="86">
        <f>ROUND(I8,0)</f>
        <v>0</v>
      </c>
      <c r="K8" s="111">
        <v>1</v>
      </c>
      <c r="L8" s="87">
        <f>ROUND(J8*K8,2)</f>
        <v>0</v>
      </c>
      <c r="M8" s="38">
        <f>ROUND(D8*L8,2)</f>
        <v>0</v>
      </c>
      <c r="N8" s="39"/>
    </row>
    <row r="9" spans="1:196" ht="22.5" x14ac:dyDescent="0.2">
      <c r="A9" s="53"/>
      <c r="B9" s="1" t="s">
        <v>161</v>
      </c>
      <c r="C9" s="125"/>
      <c r="D9" s="126"/>
      <c r="E9" s="113"/>
      <c r="F9" s="92">
        <v>3.33</v>
      </c>
      <c r="G9" s="29">
        <v>0.8</v>
      </c>
      <c r="H9" s="29">
        <v>0.8</v>
      </c>
      <c r="I9" s="52">
        <f>ROUND(E9*(F9*G9+H9),2)</f>
        <v>0</v>
      </c>
      <c r="J9" s="86">
        <f t="shared" ref="J9:J19" si="0">ROUND(I9,0)</f>
        <v>0</v>
      </c>
      <c r="K9" s="92">
        <v>1</v>
      </c>
      <c r="L9" s="87">
        <f t="shared" ref="L9:L19" si="1">ROUND(J9*K9,2)</f>
        <v>0</v>
      </c>
      <c r="M9" s="30">
        <f>ROUND(D9*L9,2)</f>
        <v>0</v>
      </c>
      <c r="N9" s="30"/>
    </row>
    <row r="10" spans="1:196" ht="22.5" x14ac:dyDescent="0.2">
      <c r="A10" s="53"/>
      <c r="B10" s="84" t="s">
        <v>161</v>
      </c>
      <c r="C10" s="114"/>
      <c r="D10" s="29"/>
      <c r="E10" s="113"/>
      <c r="F10" s="92">
        <v>3.33</v>
      </c>
      <c r="G10" s="29">
        <v>0.8</v>
      </c>
      <c r="H10" s="29">
        <v>0.8</v>
      </c>
      <c r="I10" s="52">
        <f t="shared" ref="I10" si="2">ROUND(E10*(F10*G10+H10),2)</f>
        <v>0</v>
      </c>
      <c r="J10" s="86">
        <f t="shared" si="0"/>
        <v>0</v>
      </c>
      <c r="K10" s="92">
        <v>1</v>
      </c>
      <c r="L10" s="87">
        <f t="shared" si="1"/>
        <v>0</v>
      </c>
      <c r="M10" s="30">
        <f>ROUND(D10*L10,2)</f>
        <v>0</v>
      </c>
      <c r="N10" s="30"/>
    </row>
    <row r="11" spans="1:196" ht="38.25" x14ac:dyDescent="0.2">
      <c r="A11" s="29"/>
      <c r="B11" s="115" t="s">
        <v>163</v>
      </c>
      <c r="C11" s="116"/>
      <c r="D11" s="90">
        <f>SUM(D9:D10)</f>
        <v>0</v>
      </c>
      <c r="E11" s="110"/>
      <c r="F11" s="111"/>
      <c r="G11" s="57"/>
      <c r="H11" s="57"/>
      <c r="I11" s="38"/>
      <c r="J11" s="86"/>
      <c r="K11" s="111"/>
      <c r="L11" s="87"/>
      <c r="M11" s="38">
        <f>SUM(M9:M10)</f>
        <v>0</v>
      </c>
      <c r="N11" s="38">
        <f>SUM(N9:N10)</f>
        <v>0</v>
      </c>
    </row>
    <row r="12" spans="1:196" ht="32.25" x14ac:dyDescent="0.2">
      <c r="A12" s="29"/>
      <c r="B12" s="127" t="s">
        <v>162</v>
      </c>
      <c r="C12" s="116"/>
      <c r="D12" s="36"/>
      <c r="E12" s="110"/>
      <c r="F12" s="111">
        <v>3.33</v>
      </c>
      <c r="G12" s="57">
        <v>0.8</v>
      </c>
      <c r="H12" s="57">
        <v>0.8</v>
      </c>
      <c r="I12" s="38">
        <f t="shared" ref="I12:I16" si="3">ROUND(E12*(F12*G12+H12),2)</f>
        <v>0</v>
      </c>
      <c r="J12" s="86">
        <f t="shared" si="0"/>
        <v>0</v>
      </c>
      <c r="K12" s="111">
        <v>1</v>
      </c>
      <c r="L12" s="87">
        <f t="shared" si="1"/>
        <v>0</v>
      </c>
      <c r="M12" s="38">
        <f t="shared" ref="M12:M19" si="4">ROUND(D12*L12,2)</f>
        <v>0</v>
      </c>
      <c r="N12" s="39"/>
    </row>
    <row r="13" spans="1:196" x14ac:dyDescent="0.2">
      <c r="A13" s="53"/>
      <c r="B13" s="115" t="s">
        <v>35</v>
      </c>
      <c r="C13" s="109"/>
      <c r="D13" s="36"/>
      <c r="E13" s="110"/>
      <c r="F13" s="111">
        <v>3.33</v>
      </c>
      <c r="G13" s="57">
        <v>0.75</v>
      </c>
      <c r="H13" s="57">
        <v>0.8</v>
      </c>
      <c r="I13" s="38">
        <f t="shared" si="3"/>
        <v>0</v>
      </c>
      <c r="J13" s="86">
        <f t="shared" si="0"/>
        <v>0</v>
      </c>
      <c r="K13" s="111">
        <v>1</v>
      </c>
      <c r="L13" s="87">
        <f t="shared" si="1"/>
        <v>0</v>
      </c>
      <c r="M13" s="38">
        <f t="shared" si="4"/>
        <v>0</v>
      </c>
      <c r="N13" s="39"/>
    </row>
    <row r="14" spans="1:196" ht="15" x14ac:dyDescent="0.2">
      <c r="A14" s="29"/>
      <c r="B14" s="2" t="s">
        <v>146</v>
      </c>
      <c r="C14" s="112"/>
      <c r="D14" s="29"/>
      <c r="E14" s="113"/>
      <c r="F14" s="92">
        <v>3.33</v>
      </c>
      <c r="G14" s="29">
        <v>0.6</v>
      </c>
      <c r="H14" s="29">
        <v>0.2</v>
      </c>
      <c r="I14" s="52">
        <f t="shared" si="3"/>
        <v>0</v>
      </c>
      <c r="J14" s="86">
        <f t="shared" si="0"/>
        <v>0</v>
      </c>
      <c r="K14" s="92">
        <v>1</v>
      </c>
      <c r="L14" s="87">
        <f t="shared" si="1"/>
        <v>0</v>
      </c>
      <c r="M14" s="30">
        <f t="shared" si="4"/>
        <v>0</v>
      </c>
      <c r="N14" s="30"/>
    </row>
    <row r="15" spans="1:196" ht="45" x14ac:dyDescent="0.2">
      <c r="A15" s="29"/>
      <c r="B15" s="75" t="s">
        <v>164</v>
      </c>
      <c r="C15" s="112"/>
      <c r="D15" s="29"/>
      <c r="E15" s="113"/>
      <c r="F15" s="92">
        <v>3.33</v>
      </c>
      <c r="G15" s="29">
        <v>0.6</v>
      </c>
      <c r="H15" s="29">
        <v>0.8</v>
      </c>
      <c r="I15" s="52">
        <f t="shared" si="3"/>
        <v>0</v>
      </c>
      <c r="J15" s="86">
        <f t="shared" si="0"/>
        <v>0</v>
      </c>
      <c r="K15" s="92">
        <v>1</v>
      </c>
      <c r="L15" s="87">
        <f t="shared" si="1"/>
        <v>0</v>
      </c>
      <c r="M15" s="30">
        <f t="shared" si="4"/>
        <v>0</v>
      </c>
      <c r="N15" s="30"/>
    </row>
    <row r="16" spans="1:196" ht="30" x14ac:dyDescent="0.2">
      <c r="A16" s="29"/>
      <c r="B16" s="75" t="s">
        <v>165</v>
      </c>
      <c r="C16" s="114"/>
      <c r="D16" s="29"/>
      <c r="E16" s="113"/>
      <c r="F16" s="92">
        <v>3.33</v>
      </c>
      <c r="G16" s="29">
        <v>0.6</v>
      </c>
      <c r="H16" s="29">
        <v>0.8</v>
      </c>
      <c r="I16" s="52">
        <f t="shared" si="3"/>
        <v>0</v>
      </c>
      <c r="J16" s="86">
        <f t="shared" si="0"/>
        <v>0</v>
      </c>
      <c r="K16" s="92">
        <v>1</v>
      </c>
      <c r="L16" s="87">
        <f t="shared" si="1"/>
        <v>0</v>
      </c>
      <c r="M16" s="30">
        <f t="shared" si="4"/>
        <v>0</v>
      </c>
      <c r="N16" s="30"/>
    </row>
    <row r="17" spans="1:14" x14ac:dyDescent="0.2">
      <c r="A17" s="29"/>
      <c r="B17" s="115" t="s">
        <v>167</v>
      </c>
      <c r="C17" s="116"/>
      <c r="D17" s="90">
        <f>SUM(D14:D16)</f>
        <v>0</v>
      </c>
      <c r="E17" s="110"/>
      <c r="F17" s="111"/>
      <c r="G17" s="57"/>
      <c r="H17" s="57"/>
      <c r="I17" s="38"/>
      <c r="J17" s="86"/>
      <c r="K17" s="111"/>
      <c r="L17" s="87"/>
      <c r="M17" s="38">
        <f>SUM(M14:M16)</f>
        <v>0</v>
      </c>
      <c r="N17" s="38">
        <f>SUM(N14:N16)</f>
        <v>0</v>
      </c>
    </row>
    <row r="18" spans="1:14" ht="22.5" x14ac:dyDescent="0.2">
      <c r="A18" s="29"/>
      <c r="B18" s="3" t="s">
        <v>166</v>
      </c>
      <c r="C18" s="117"/>
      <c r="D18" s="118"/>
      <c r="E18" s="119"/>
      <c r="F18" s="120">
        <v>3.33</v>
      </c>
      <c r="G18" s="94">
        <v>0.6</v>
      </c>
      <c r="H18" s="94">
        <v>0.8</v>
      </c>
      <c r="I18" s="52">
        <f t="shared" ref="I18:I19" si="5">ROUND(E18*(F18*G18+H18),2)</f>
        <v>0</v>
      </c>
      <c r="J18" s="86">
        <f t="shared" si="0"/>
        <v>0</v>
      </c>
      <c r="K18" s="120">
        <v>1</v>
      </c>
      <c r="L18" s="87">
        <f t="shared" si="1"/>
        <v>0</v>
      </c>
      <c r="M18" s="121">
        <f t="shared" si="4"/>
        <v>0</v>
      </c>
      <c r="N18" s="121"/>
    </row>
    <row r="19" spans="1:14" ht="22.5" x14ac:dyDescent="0.2">
      <c r="A19" s="29"/>
      <c r="B19" s="3" t="s">
        <v>166</v>
      </c>
      <c r="C19" s="117"/>
      <c r="D19" s="118"/>
      <c r="E19" s="119"/>
      <c r="F19" s="120">
        <v>3.33</v>
      </c>
      <c r="G19" s="94">
        <v>0.6</v>
      </c>
      <c r="H19" s="94">
        <v>0.2</v>
      </c>
      <c r="I19" s="52">
        <f t="shared" si="5"/>
        <v>0</v>
      </c>
      <c r="J19" s="86">
        <f t="shared" si="0"/>
        <v>0</v>
      </c>
      <c r="K19" s="120">
        <v>1</v>
      </c>
      <c r="L19" s="87">
        <f t="shared" si="1"/>
        <v>0</v>
      </c>
      <c r="M19" s="121">
        <f t="shared" si="4"/>
        <v>0</v>
      </c>
      <c r="N19" s="121"/>
    </row>
    <row r="20" spans="1:14" ht="38.25" x14ac:dyDescent="0.2">
      <c r="A20" s="29"/>
      <c r="B20" s="115" t="s">
        <v>116</v>
      </c>
      <c r="C20" s="122"/>
      <c r="D20" s="90">
        <f>SUM(D18:D19)</f>
        <v>0</v>
      </c>
      <c r="E20" s="110"/>
      <c r="F20" s="111"/>
      <c r="G20" s="57"/>
      <c r="H20" s="57"/>
      <c r="I20" s="90"/>
      <c r="J20" s="123"/>
      <c r="K20" s="111"/>
      <c r="L20" s="87"/>
      <c r="M20" s="38">
        <f>SUM(M18:M19)</f>
        <v>0</v>
      </c>
      <c r="N20" s="57"/>
    </row>
    <row r="21" spans="1:14" x14ac:dyDescent="0.2">
      <c r="A21" s="124" t="s">
        <v>48</v>
      </c>
      <c r="B21" s="124"/>
      <c r="C21" s="124"/>
      <c r="D21" s="67">
        <f>D8+D11+D12+D13+D17+D20</f>
        <v>0</v>
      </c>
      <c r="E21" s="61"/>
      <c r="F21" s="61"/>
      <c r="G21" s="61"/>
      <c r="H21" s="61"/>
      <c r="I21" s="61"/>
      <c r="J21" s="61"/>
      <c r="K21" s="61"/>
      <c r="L21" s="64"/>
      <c r="M21" s="64">
        <f>M8+M11+M12+M13+M17+M20</f>
        <v>0</v>
      </c>
      <c r="N21" s="67">
        <f>N8+N11+N12+N13+N17+N20</f>
        <v>0</v>
      </c>
    </row>
    <row r="22" spans="1:14" x14ac:dyDescent="0.2">
      <c r="B22" s="22"/>
      <c r="C22" s="22"/>
      <c r="D22" s="22"/>
      <c r="E22" s="22"/>
      <c r="F22" s="22"/>
      <c r="G22" s="22"/>
    </row>
    <row r="23" spans="1:14" x14ac:dyDescent="0.2">
      <c r="B23" s="25"/>
      <c r="C23" s="25"/>
      <c r="D23" s="25"/>
      <c r="E23" s="25"/>
      <c r="F23" s="49"/>
      <c r="G23" s="25"/>
    </row>
    <row r="24" spans="1:14" x14ac:dyDescent="0.2">
      <c r="A24" s="7" t="s">
        <v>44</v>
      </c>
      <c r="B24" s="25"/>
      <c r="C24" s="22"/>
      <c r="D24" s="22"/>
      <c r="E24" s="25"/>
      <c r="F24" s="25"/>
      <c r="G24" s="25"/>
    </row>
    <row r="25" spans="1:14" x14ac:dyDescent="0.2">
      <c r="A25" s="7"/>
      <c r="B25" s="25"/>
      <c r="C25" s="22"/>
      <c r="D25" s="22"/>
      <c r="E25" s="25"/>
      <c r="F25" s="25"/>
      <c r="G25" s="25"/>
    </row>
    <row r="26" spans="1:14" x14ac:dyDescent="0.2">
      <c r="A26" s="7" t="s">
        <v>45</v>
      </c>
      <c r="B26" s="25"/>
      <c r="C26" s="22"/>
      <c r="D26" s="22"/>
      <c r="E26" s="25"/>
      <c r="F26" s="25"/>
      <c r="G26" s="25"/>
    </row>
    <row r="27" spans="1:14" x14ac:dyDescent="0.2">
      <c r="B27" s="25"/>
      <c r="C27" s="25"/>
      <c r="D27" s="25"/>
      <c r="E27" s="25"/>
      <c r="F27" s="49"/>
      <c r="G27" s="25"/>
    </row>
  </sheetData>
  <mergeCells count="4">
    <mergeCell ref="A2:M2"/>
    <mergeCell ref="A3:M3"/>
    <mergeCell ref="A4:M4"/>
    <mergeCell ref="A21:C21"/>
  </mergeCells>
  <phoneticPr fontId="2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zoomScale="90" zoomScaleNormal="90" workbookViewId="0">
      <pane xSplit="1" ySplit="6" topLeftCell="B28" activePane="bottomRight" state="frozen"/>
      <selection activeCell="G119" sqref="G119"/>
      <selection pane="topRight" activeCell="G119" sqref="G119"/>
      <selection pane="bottomLeft" activeCell="G119" sqref="G119"/>
      <selection pane="bottomRight" sqref="A1:XFD1048576"/>
    </sheetView>
  </sheetViews>
  <sheetFormatPr defaultColWidth="9.28515625" defaultRowHeight="12.75" x14ac:dyDescent="0.2"/>
  <cols>
    <col min="1" max="1" width="25.5703125" style="7" customWidth="1"/>
    <col min="2" max="2" width="24.7109375" style="7" customWidth="1"/>
    <col min="3" max="3" width="9.42578125" style="7" customWidth="1"/>
    <col min="4" max="4" width="10.42578125" style="7" customWidth="1"/>
    <col min="5" max="5" width="5.140625" style="7" customWidth="1"/>
    <col min="6" max="6" width="5.7109375" style="7" customWidth="1"/>
    <col min="7" max="7" width="5.28515625" style="7" customWidth="1"/>
    <col min="8" max="8" width="9.7109375" style="7" customWidth="1"/>
    <col min="9" max="9" width="12.28515625" style="7" customWidth="1"/>
    <col min="10" max="10" width="7.42578125" style="7" customWidth="1"/>
    <col min="11" max="11" width="11.5703125" style="7" customWidth="1"/>
    <col min="12" max="12" width="13.42578125" style="7" customWidth="1"/>
    <col min="13" max="13" width="8.7109375" style="7" customWidth="1"/>
    <col min="14" max="14" width="13" style="7" customWidth="1"/>
    <col min="15" max="15" width="6.28515625" style="7" customWidth="1"/>
    <col min="16" max="17" width="6.7109375" style="7" customWidth="1"/>
    <col min="18" max="18" width="9.28515625" style="7"/>
    <col min="19" max="19" width="10.28515625" style="7" customWidth="1"/>
    <col min="20" max="20" width="9.28515625" style="7"/>
    <col min="21" max="21" width="10.28515625" style="7" customWidth="1"/>
    <col min="22" max="16384" width="9.28515625" style="7"/>
  </cols>
  <sheetData>
    <row r="1" spans="1:25" x14ac:dyDescent="0.2">
      <c r="A1" s="4"/>
      <c r="B1" s="4"/>
      <c r="C1" s="4"/>
      <c r="D1" s="4"/>
      <c r="E1" s="4"/>
      <c r="F1" s="4"/>
      <c r="G1" s="6"/>
      <c r="H1" s="6"/>
      <c r="L1" s="6" t="s">
        <v>40</v>
      </c>
    </row>
    <row r="2" spans="1:25" x14ac:dyDescent="0.2">
      <c r="A2" s="9" t="s">
        <v>159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25" s="77" customFormat="1" x14ac:dyDescent="0.2">
      <c r="A3" s="11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5" ht="20.25" x14ac:dyDescent="0.3">
      <c r="A4" s="78"/>
      <c r="B4" s="78"/>
      <c r="C4" s="78"/>
      <c r="D4" s="78" t="s">
        <v>85</v>
      </c>
      <c r="E4" s="78"/>
      <c r="F4" s="78"/>
      <c r="G4" s="78"/>
      <c r="H4" s="78"/>
      <c r="I4" s="79"/>
      <c r="J4" s="79"/>
      <c r="K4" s="79"/>
      <c r="L4" s="79"/>
      <c r="N4" s="7" t="s">
        <v>187</v>
      </c>
    </row>
    <row r="5" spans="1:25" x14ac:dyDescent="0.2">
      <c r="A5" s="80" t="s">
        <v>1</v>
      </c>
      <c r="B5" s="80" t="s">
        <v>4</v>
      </c>
      <c r="C5" s="16" t="s">
        <v>7</v>
      </c>
      <c r="D5" s="16" t="s">
        <v>8</v>
      </c>
      <c r="E5" s="18" t="s">
        <v>10</v>
      </c>
      <c r="F5" s="16" t="s">
        <v>46</v>
      </c>
      <c r="G5" s="16" t="s">
        <v>47</v>
      </c>
      <c r="H5" s="16" t="s">
        <v>25</v>
      </c>
      <c r="I5" s="19" t="s">
        <v>43</v>
      </c>
      <c r="J5" s="16" t="s">
        <v>24</v>
      </c>
      <c r="K5" s="16" t="s">
        <v>37</v>
      </c>
      <c r="L5" s="16" t="s">
        <v>9</v>
      </c>
      <c r="M5" s="20" t="s">
        <v>62</v>
      </c>
      <c r="N5" s="21"/>
      <c r="O5" s="21"/>
      <c r="P5" s="24"/>
      <c r="Q5" s="23"/>
      <c r="R5" s="22"/>
      <c r="S5" s="22"/>
      <c r="T5" s="25"/>
      <c r="U5" s="25"/>
      <c r="V5" s="25"/>
      <c r="W5" s="25"/>
      <c r="X5" s="25"/>
      <c r="Y5" s="22"/>
    </row>
    <row r="6" spans="1:25" ht="28.9" customHeight="1" x14ac:dyDescent="0.2">
      <c r="A6" s="81"/>
      <c r="B6" s="81"/>
      <c r="C6" s="16"/>
      <c r="D6" s="16"/>
      <c r="E6" s="18"/>
      <c r="F6" s="15"/>
      <c r="G6" s="15"/>
      <c r="H6" s="16"/>
      <c r="I6" s="19"/>
      <c r="J6" s="16"/>
      <c r="K6" s="16"/>
      <c r="L6" s="16"/>
      <c r="M6" s="82" t="s">
        <v>56</v>
      </c>
      <c r="N6" s="83" t="s">
        <v>57</v>
      </c>
      <c r="O6" s="84" t="s">
        <v>7</v>
      </c>
      <c r="P6" s="25"/>
      <c r="Q6" s="22"/>
      <c r="R6" s="22"/>
      <c r="S6" s="22"/>
      <c r="T6" s="22"/>
      <c r="U6" s="22"/>
      <c r="V6" s="22"/>
      <c r="W6" s="22"/>
      <c r="X6" s="25"/>
      <c r="Y6" s="22"/>
    </row>
    <row r="7" spans="1:25" x14ac:dyDescent="0.2">
      <c r="A7" s="29"/>
      <c r="B7" s="29" t="s">
        <v>51</v>
      </c>
      <c r="C7" s="85"/>
      <c r="D7" s="29"/>
      <c r="E7" s="29"/>
      <c r="F7" s="30">
        <v>0.8</v>
      </c>
      <c r="G7" s="30">
        <v>0.63</v>
      </c>
      <c r="H7" s="30">
        <f>ROUND(D7*(F7+G7),2)</f>
        <v>0</v>
      </c>
      <c r="I7" s="86">
        <f>ROUND(H7,0)</f>
        <v>0</v>
      </c>
      <c r="J7" s="29">
        <v>1</v>
      </c>
      <c r="K7" s="87">
        <f>ROUND(I7*J7,2)</f>
        <v>0</v>
      </c>
      <c r="L7" s="30">
        <f>ROUND(K7*C7,2)</f>
        <v>0</v>
      </c>
      <c r="M7" s="88"/>
      <c r="N7" s="89">
        <f>K7*O7*M7/100</f>
        <v>0</v>
      </c>
      <c r="O7" s="29"/>
      <c r="P7" s="25"/>
      <c r="Q7" s="22"/>
      <c r="R7" s="22"/>
      <c r="S7" s="22"/>
      <c r="T7" s="22"/>
      <c r="U7" s="22"/>
      <c r="V7" s="22"/>
      <c r="W7" s="22"/>
      <c r="X7" s="25"/>
      <c r="Y7" s="34"/>
    </row>
    <row r="8" spans="1:25" s="41" customFormat="1" x14ac:dyDescent="0.2">
      <c r="A8" s="35" t="s">
        <v>70</v>
      </c>
      <c r="B8" s="36"/>
      <c r="C8" s="90">
        <f>SUM(C7:C7)</f>
        <v>0</v>
      </c>
      <c r="D8" s="36"/>
      <c r="E8" s="36"/>
      <c r="F8" s="38"/>
      <c r="G8" s="38"/>
      <c r="H8" s="39"/>
      <c r="I8" s="86"/>
      <c r="J8" s="57"/>
      <c r="K8" s="87"/>
      <c r="L8" s="38">
        <f>SUM(L7:L7)</f>
        <v>0</v>
      </c>
      <c r="M8" s="91"/>
      <c r="N8" s="90">
        <f>SUM(N7:N7)</f>
        <v>0</v>
      </c>
      <c r="O8" s="36"/>
      <c r="P8" s="24"/>
      <c r="Q8" s="24"/>
      <c r="R8" s="24"/>
      <c r="S8" s="24"/>
      <c r="T8" s="24"/>
      <c r="U8" s="24"/>
      <c r="V8" s="24"/>
      <c r="W8" s="24"/>
      <c r="X8" s="24"/>
      <c r="Y8" s="42"/>
    </row>
    <row r="9" spans="1:25" s="41" customFormat="1" x14ac:dyDescent="0.2">
      <c r="A9" s="29"/>
      <c r="B9" s="43" t="s">
        <v>52</v>
      </c>
      <c r="C9" s="92"/>
      <c r="D9" s="29"/>
      <c r="E9" s="29"/>
      <c r="F9" s="30">
        <v>0.96</v>
      </c>
      <c r="G9" s="30">
        <v>0.67</v>
      </c>
      <c r="H9" s="30">
        <f>ROUND(D9*(F9+G9),2)</f>
        <v>0</v>
      </c>
      <c r="I9" s="86">
        <f>ROUND(H9,0)</f>
        <v>0</v>
      </c>
      <c r="J9" s="29">
        <v>1</v>
      </c>
      <c r="K9" s="87">
        <f>ROUND(I9*J9,2)</f>
        <v>0</v>
      </c>
      <c r="L9" s="30">
        <f>ROUND(K9*C9,2)</f>
        <v>0</v>
      </c>
      <c r="M9" s="29"/>
      <c r="N9" s="29"/>
      <c r="O9" s="29"/>
      <c r="P9" s="24"/>
      <c r="Q9" s="24"/>
      <c r="R9" s="24"/>
      <c r="S9" s="24"/>
      <c r="T9" s="24"/>
      <c r="U9" s="24"/>
      <c r="V9" s="24"/>
      <c r="W9" s="24"/>
      <c r="X9" s="24"/>
      <c r="Y9" s="42"/>
    </row>
    <row r="10" spans="1:25" s="41" customFormat="1" x14ac:dyDescent="0.2">
      <c r="A10" s="35" t="s">
        <v>71</v>
      </c>
      <c r="B10" s="36"/>
      <c r="C10" s="90">
        <f>SUM(C9:C9)</f>
        <v>0</v>
      </c>
      <c r="D10" s="36"/>
      <c r="E10" s="36"/>
      <c r="F10" s="38"/>
      <c r="G10" s="38"/>
      <c r="H10" s="39"/>
      <c r="I10" s="86"/>
      <c r="J10" s="57"/>
      <c r="K10" s="87"/>
      <c r="L10" s="38">
        <f>SUM(L9:L9)</f>
        <v>0</v>
      </c>
      <c r="M10" s="91"/>
      <c r="N10" s="90">
        <f>N9</f>
        <v>0</v>
      </c>
      <c r="O10" s="36"/>
      <c r="P10" s="24"/>
      <c r="Q10" s="24"/>
      <c r="R10" s="24"/>
      <c r="S10" s="24"/>
      <c r="T10" s="24"/>
      <c r="U10" s="24"/>
      <c r="V10" s="24"/>
      <c r="W10" s="24"/>
      <c r="X10" s="24"/>
      <c r="Y10" s="42"/>
    </row>
    <row r="11" spans="1:25" ht="25.5" x14ac:dyDescent="0.2">
      <c r="A11" s="29"/>
      <c r="B11" s="43" t="s">
        <v>53</v>
      </c>
      <c r="C11" s="92"/>
      <c r="D11" s="29"/>
      <c r="E11" s="29"/>
      <c r="F11" s="30">
        <v>1.1200000000000001</v>
      </c>
      <c r="G11" s="30">
        <v>0.71</v>
      </c>
      <c r="H11" s="30">
        <f>ROUND(D11*(F11+G11),2)</f>
        <v>0</v>
      </c>
      <c r="I11" s="86">
        <f>ROUND(H11,0)</f>
        <v>0</v>
      </c>
      <c r="J11" s="29">
        <v>1</v>
      </c>
      <c r="K11" s="87">
        <f>ROUND(I11*J11,2)</f>
        <v>0</v>
      </c>
      <c r="L11" s="30">
        <f>ROUND(K11*C11,2)</f>
        <v>0</v>
      </c>
      <c r="M11" s="88"/>
      <c r="N11" s="89">
        <f>K11*O11*M11/100</f>
        <v>0</v>
      </c>
      <c r="O11" s="29"/>
      <c r="P11" s="25"/>
      <c r="Q11" s="22"/>
      <c r="R11" s="22"/>
      <c r="S11" s="22"/>
      <c r="T11" s="22"/>
      <c r="U11" s="22"/>
      <c r="V11" s="22"/>
      <c r="W11" s="22"/>
      <c r="X11" s="25"/>
      <c r="Y11" s="34"/>
    </row>
    <row r="12" spans="1:25" s="41" customFormat="1" x14ac:dyDescent="0.2">
      <c r="A12" s="35" t="s">
        <v>72</v>
      </c>
      <c r="B12" s="36"/>
      <c r="C12" s="90">
        <f>SUM(C8:C11)</f>
        <v>0</v>
      </c>
      <c r="D12" s="36"/>
      <c r="E12" s="36"/>
      <c r="F12" s="38"/>
      <c r="G12" s="38"/>
      <c r="H12" s="39"/>
      <c r="I12" s="86"/>
      <c r="J12" s="36"/>
      <c r="K12" s="87"/>
      <c r="L12" s="38">
        <f>SUM(L8:L11)</f>
        <v>0</v>
      </c>
      <c r="M12" s="91"/>
      <c r="N12" s="90">
        <f>SUM(N8:N11)</f>
        <v>0</v>
      </c>
      <c r="O12" s="36"/>
      <c r="P12" s="24"/>
      <c r="Q12" s="24"/>
      <c r="R12" s="24"/>
      <c r="S12" s="24"/>
      <c r="T12" s="24"/>
      <c r="U12" s="24"/>
      <c r="V12" s="24"/>
      <c r="W12" s="24"/>
      <c r="X12" s="24"/>
      <c r="Y12" s="42"/>
    </row>
    <row r="13" spans="1:25" x14ac:dyDescent="0.2">
      <c r="A13" s="53"/>
      <c r="B13" s="29" t="s">
        <v>54</v>
      </c>
      <c r="C13" s="92"/>
      <c r="D13" s="29"/>
      <c r="E13" s="29"/>
      <c r="F13" s="30">
        <v>1.1200000000000001</v>
      </c>
      <c r="G13" s="30">
        <v>0.63</v>
      </c>
      <c r="H13" s="30">
        <f>ROUND(D13*(F13+G13),2)</f>
        <v>0</v>
      </c>
      <c r="I13" s="86">
        <f>ROUND(H13,0)</f>
        <v>0</v>
      </c>
      <c r="J13" s="29">
        <v>1</v>
      </c>
      <c r="K13" s="87">
        <f>ROUND(I13*J13,2)</f>
        <v>0</v>
      </c>
      <c r="L13" s="30">
        <f>ROUND(K13*C13,2)</f>
        <v>0</v>
      </c>
      <c r="M13" s="88"/>
      <c r="N13" s="92">
        <f>K13*O13*M13/100</f>
        <v>0</v>
      </c>
      <c r="O13" s="29"/>
      <c r="P13" s="25"/>
      <c r="Q13" s="22"/>
      <c r="R13" s="22"/>
      <c r="S13" s="22"/>
      <c r="T13" s="22"/>
      <c r="U13" s="22"/>
      <c r="V13" s="22"/>
      <c r="W13" s="22"/>
      <c r="X13" s="25"/>
      <c r="Y13" s="34"/>
    </row>
    <row r="14" spans="1:25" s="41" customFormat="1" x14ac:dyDescent="0.2">
      <c r="A14" s="35" t="s">
        <v>73</v>
      </c>
      <c r="B14" s="36"/>
      <c r="C14" s="90">
        <f>SUM(C13:C13)</f>
        <v>0</v>
      </c>
      <c r="D14" s="36"/>
      <c r="E14" s="36"/>
      <c r="F14" s="38"/>
      <c r="G14" s="38"/>
      <c r="H14" s="39"/>
      <c r="I14" s="86"/>
      <c r="J14" s="36"/>
      <c r="K14" s="87"/>
      <c r="L14" s="38">
        <f>SUM(L13:L13)</f>
        <v>0</v>
      </c>
      <c r="M14" s="91"/>
      <c r="N14" s="90">
        <f>SUM(N13:N13)</f>
        <v>0</v>
      </c>
      <c r="O14" s="90"/>
      <c r="P14" s="24"/>
      <c r="Q14" s="24"/>
      <c r="R14" s="24"/>
      <c r="S14" s="24"/>
      <c r="T14" s="24"/>
      <c r="U14" s="24"/>
      <c r="V14" s="24"/>
      <c r="W14" s="24"/>
      <c r="X14" s="24"/>
      <c r="Y14" s="42"/>
    </row>
    <row r="15" spans="1:25" x14ac:dyDescent="0.2">
      <c r="A15" s="29"/>
      <c r="B15" s="29" t="s">
        <v>147</v>
      </c>
      <c r="C15" s="92"/>
      <c r="D15" s="29"/>
      <c r="E15" s="29"/>
      <c r="F15" s="30">
        <v>0.96</v>
      </c>
      <c r="G15" s="30">
        <v>0.63</v>
      </c>
      <c r="H15" s="30">
        <f>ROUND(D15*(F15+G15),2)</f>
        <v>0</v>
      </c>
      <c r="I15" s="86">
        <f>ROUND(H15,0)</f>
        <v>0</v>
      </c>
      <c r="J15" s="29">
        <v>1</v>
      </c>
      <c r="K15" s="87">
        <f>ROUND(I15*J15,2)</f>
        <v>0</v>
      </c>
      <c r="L15" s="30">
        <f>ROUND(K15*C15,2)</f>
        <v>0</v>
      </c>
      <c r="M15" s="88"/>
      <c r="N15" s="89">
        <v>0</v>
      </c>
      <c r="O15" s="29"/>
      <c r="P15" s="25"/>
      <c r="Q15" s="22"/>
      <c r="R15" s="22"/>
      <c r="S15" s="22"/>
      <c r="T15" s="22"/>
      <c r="U15" s="22"/>
      <c r="V15" s="22"/>
      <c r="W15" s="22"/>
      <c r="X15" s="25"/>
      <c r="Y15" s="34"/>
    </row>
    <row r="16" spans="1:25" s="41" customFormat="1" x14ac:dyDescent="0.2">
      <c r="A16" s="35" t="s">
        <v>74</v>
      </c>
      <c r="B16" s="36"/>
      <c r="C16" s="90">
        <f>SUM(C15:C15)</f>
        <v>0</v>
      </c>
      <c r="D16" s="36"/>
      <c r="E16" s="36"/>
      <c r="F16" s="38"/>
      <c r="G16" s="38"/>
      <c r="H16" s="39"/>
      <c r="I16" s="86"/>
      <c r="J16" s="36"/>
      <c r="K16" s="87"/>
      <c r="L16" s="38">
        <f>SUM(L15:L15)</f>
        <v>0</v>
      </c>
      <c r="M16" s="91"/>
      <c r="N16" s="90"/>
      <c r="O16" s="36"/>
      <c r="P16" s="24"/>
      <c r="Q16" s="24"/>
      <c r="R16" s="24"/>
      <c r="S16" s="24"/>
      <c r="T16" s="24"/>
      <c r="U16" s="24"/>
      <c r="V16" s="24"/>
      <c r="W16" s="24"/>
      <c r="X16" s="24"/>
      <c r="Y16" s="42"/>
    </row>
    <row r="17" spans="1:25" x14ac:dyDescent="0.2">
      <c r="A17" s="53"/>
      <c r="B17" s="29" t="s">
        <v>55</v>
      </c>
      <c r="C17" s="92"/>
      <c r="D17" s="29"/>
      <c r="E17" s="29"/>
      <c r="F17" s="30">
        <v>1.1200000000000001</v>
      </c>
      <c r="G17" s="30">
        <v>0.63</v>
      </c>
      <c r="H17" s="30">
        <f>ROUND(D17*(F17+G17),2)</f>
        <v>0</v>
      </c>
      <c r="I17" s="86">
        <f>ROUND(H17,0)</f>
        <v>0</v>
      </c>
      <c r="J17" s="51">
        <v>1</v>
      </c>
      <c r="K17" s="87">
        <f>ROUND(I17*J17,2)</f>
        <v>0</v>
      </c>
      <c r="L17" s="30">
        <f>ROUND(K17*C17,2)</f>
        <v>0</v>
      </c>
      <c r="M17" s="88"/>
      <c r="N17" s="89">
        <f>K17*O17*M17/100</f>
        <v>0</v>
      </c>
      <c r="O17" s="29"/>
      <c r="P17" s="25"/>
      <c r="Q17" s="22"/>
      <c r="R17" s="22"/>
      <c r="S17" s="22"/>
      <c r="T17" s="22"/>
      <c r="U17" s="22"/>
      <c r="V17" s="22"/>
      <c r="W17" s="22"/>
      <c r="X17" s="25"/>
      <c r="Y17" s="34"/>
    </row>
    <row r="18" spans="1:25" s="41" customFormat="1" x14ac:dyDescent="0.2">
      <c r="A18" s="35" t="s">
        <v>75</v>
      </c>
      <c r="B18" s="36"/>
      <c r="C18" s="90">
        <f>SUM(C17:C17)</f>
        <v>0</v>
      </c>
      <c r="D18" s="36"/>
      <c r="E18" s="36"/>
      <c r="F18" s="38"/>
      <c r="G18" s="38"/>
      <c r="H18" s="39"/>
      <c r="I18" s="86"/>
      <c r="J18" s="36"/>
      <c r="K18" s="87"/>
      <c r="L18" s="38">
        <f>SUM(L17:L17)</f>
        <v>0</v>
      </c>
      <c r="M18" s="91"/>
      <c r="N18" s="90">
        <f>SUM(N17:N17)</f>
        <v>0</v>
      </c>
      <c r="O18" s="36"/>
      <c r="P18" s="24"/>
      <c r="Q18" s="24"/>
      <c r="R18" s="24"/>
      <c r="S18" s="24"/>
      <c r="T18" s="24"/>
      <c r="U18" s="24"/>
      <c r="V18" s="24"/>
      <c r="W18" s="24"/>
      <c r="X18" s="24"/>
      <c r="Y18" s="42"/>
    </row>
    <row r="19" spans="1:25" x14ac:dyDescent="0.2">
      <c r="A19" s="29"/>
      <c r="B19" s="50" t="s">
        <v>148</v>
      </c>
      <c r="C19" s="92"/>
      <c r="D19" s="29"/>
      <c r="E19" s="29"/>
      <c r="F19" s="30">
        <v>0.96</v>
      </c>
      <c r="G19" s="30">
        <v>0.63</v>
      </c>
      <c r="H19" s="30">
        <f>ROUND(D19*(F19+G19),2)</f>
        <v>0</v>
      </c>
      <c r="I19" s="86">
        <f>ROUND(H19,0)</f>
        <v>0</v>
      </c>
      <c r="J19" s="51">
        <v>1</v>
      </c>
      <c r="K19" s="87">
        <f>ROUND(I19*J19,2)</f>
        <v>0</v>
      </c>
      <c r="L19" s="30">
        <f>ROUND(K19*C19,2)</f>
        <v>0</v>
      </c>
      <c r="M19" s="88"/>
      <c r="N19" s="89">
        <f>K19*O19*M19/100</f>
        <v>0</v>
      </c>
      <c r="O19" s="29"/>
      <c r="P19" s="25"/>
      <c r="Q19" s="22"/>
      <c r="R19" s="22"/>
      <c r="S19" s="22"/>
      <c r="T19" s="22"/>
      <c r="U19" s="22"/>
      <c r="V19" s="22"/>
      <c r="W19" s="22"/>
      <c r="X19" s="25"/>
      <c r="Y19" s="34"/>
    </row>
    <row r="20" spans="1:25" s="41" customFormat="1" x14ac:dyDescent="0.2">
      <c r="A20" s="35" t="s">
        <v>76</v>
      </c>
      <c r="B20" s="36"/>
      <c r="C20" s="90">
        <f>SUM(C19:C19)</f>
        <v>0</v>
      </c>
      <c r="D20" s="36"/>
      <c r="E20" s="36"/>
      <c r="F20" s="38"/>
      <c r="G20" s="38"/>
      <c r="H20" s="39"/>
      <c r="I20" s="86"/>
      <c r="J20" s="36"/>
      <c r="K20" s="87"/>
      <c r="L20" s="38">
        <f>SUM(L19:L19)</f>
        <v>0</v>
      </c>
      <c r="M20" s="91"/>
      <c r="N20" s="90"/>
      <c r="O20" s="36"/>
      <c r="P20" s="24"/>
      <c r="Q20" s="24"/>
      <c r="R20" s="24"/>
      <c r="S20" s="24"/>
      <c r="T20" s="24"/>
      <c r="U20" s="24"/>
      <c r="V20" s="24"/>
      <c r="W20" s="24"/>
      <c r="X20" s="24"/>
      <c r="Y20" s="42"/>
    </row>
    <row r="21" spans="1:25" x14ac:dyDescent="0.2">
      <c r="A21" s="29"/>
      <c r="B21" s="50" t="s">
        <v>58</v>
      </c>
      <c r="C21" s="92"/>
      <c r="D21" s="29"/>
      <c r="E21" s="46"/>
      <c r="F21" s="30">
        <v>1.1200000000000001</v>
      </c>
      <c r="G21" s="30">
        <v>0.71</v>
      </c>
      <c r="H21" s="30">
        <f>ROUND(D21*(F21+G21),2)</f>
        <v>0</v>
      </c>
      <c r="I21" s="86">
        <f>ROUND(H21,0)</f>
        <v>0</v>
      </c>
      <c r="J21" s="51">
        <v>1</v>
      </c>
      <c r="K21" s="87">
        <f>ROUND(I21*J21,2)</f>
        <v>0</v>
      </c>
      <c r="L21" s="30">
        <f>ROUND(K21*C21,2)</f>
        <v>0</v>
      </c>
      <c r="M21" s="88"/>
      <c r="N21" s="89">
        <f>K21*O21*M21/100</f>
        <v>0</v>
      </c>
      <c r="O21" s="29"/>
      <c r="P21" s="25"/>
      <c r="Q21" s="22"/>
      <c r="R21" s="22"/>
      <c r="S21" s="22"/>
      <c r="T21" s="22"/>
      <c r="U21" s="22"/>
      <c r="V21" s="22"/>
      <c r="W21" s="22"/>
      <c r="X21" s="25"/>
      <c r="Y21" s="34"/>
    </row>
    <row r="22" spans="1:25" s="41" customFormat="1" x14ac:dyDescent="0.2">
      <c r="A22" s="35" t="s">
        <v>77</v>
      </c>
      <c r="B22" s="36"/>
      <c r="C22" s="90">
        <f>SUM(C21:C21)</f>
        <v>0</v>
      </c>
      <c r="D22" s="36"/>
      <c r="E22" s="57"/>
      <c r="F22" s="38"/>
      <c r="G22" s="38"/>
      <c r="H22" s="39"/>
      <c r="I22" s="86"/>
      <c r="J22" s="36"/>
      <c r="K22" s="87"/>
      <c r="L22" s="38">
        <f>SUM(L21:L21)</f>
        <v>0</v>
      </c>
      <c r="M22" s="91"/>
      <c r="N22" s="90">
        <f>SUM(N21:N21)</f>
        <v>0</v>
      </c>
      <c r="O22" s="36"/>
      <c r="P22" s="24"/>
      <c r="Q22" s="24"/>
      <c r="R22" s="24"/>
      <c r="S22" s="24"/>
      <c r="T22" s="24"/>
      <c r="U22" s="24"/>
      <c r="V22" s="24"/>
      <c r="W22" s="24"/>
      <c r="X22" s="24"/>
      <c r="Y22" s="42"/>
    </row>
    <row r="23" spans="1:25" x14ac:dyDescent="0.2">
      <c r="A23" s="29"/>
      <c r="B23" s="50" t="s">
        <v>59</v>
      </c>
      <c r="C23" s="92"/>
      <c r="D23" s="29"/>
      <c r="E23" s="46"/>
      <c r="F23" s="30">
        <v>1.1200000000000001</v>
      </c>
      <c r="G23" s="30">
        <v>0.71</v>
      </c>
      <c r="H23" s="30">
        <f>ROUND(D23*(F23+G23),2)</f>
        <v>0</v>
      </c>
      <c r="I23" s="86">
        <f>ROUND(H23,0)</f>
        <v>0</v>
      </c>
      <c r="J23" s="51">
        <v>1</v>
      </c>
      <c r="K23" s="87">
        <f>ROUND(I23*J23,2)</f>
        <v>0</v>
      </c>
      <c r="L23" s="30">
        <f>ROUND(K23*C23,2)</f>
        <v>0</v>
      </c>
      <c r="M23" s="88"/>
      <c r="N23" s="89">
        <f>K23*O23*M23/100</f>
        <v>0</v>
      </c>
      <c r="O23" s="29"/>
      <c r="P23" s="25"/>
      <c r="Q23" s="22"/>
      <c r="R23" s="22"/>
      <c r="S23" s="22"/>
      <c r="T23" s="22"/>
      <c r="U23" s="22"/>
      <c r="V23" s="22"/>
      <c r="W23" s="22"/>
      <c r="X23" s="25"/>
      <c r="Y23" s="34"/>
    </row>
    <row r="24" spans="1:25" s="41" customFormat="1" x14ac:dyDescent="0.2">
      <c r="A24" s="35" t="s">
        <v>78</v>
      </c>
      <c r="B24" s="36"/>
      <c r="C24" s="90">
        <f>SUM(C23:C23)</f>
        <v>0</v>
      </c>
      <c r="D24" s="36"/>
      <c r="E24" s="57"/>
      <c r="F24" s="38"/>
      <c r="G24" s="38"/>
      <c r="H24" s="39"/>
      <c r="I24" s="86"/>
      <c r="J24" s="36"/>
      <c r="K24" s="87"/>
      <c r="L24" s="38">
        <f>SUM(L23:L23)</f>
        <v>0</v>
      </c>
      <c r="M24" s="91"/>
      <c r="N24" s="90">
        <f>SUM(N23:N23)</f>
        <v>0</v>
      </c>
      <c r="O24" s="36"/>
      <c r="P24" s="24"/>
      <c r="Q24" s="24"/>
      <c r="R24" s="24"/>
      <c r="S24" s="24"/>
      <c r="T24" s="24"/>
      <c r="U24" s="24"/>
      <c r="V24" s="24"/>
      <c r="W24" s="24"/>
      <c r="X24" s="24"/>
      <c r="Y24" s="42"/>
    </row>
    <row r="25" spans="1:25" x14ac:dyDescent="0.2">
      <c r="A25" s="29"/>
      <c r="B25" s="50" t="s">
        <v>150</v>
      </c>
      <c r="C25" s="92"/>
      <c r="D25" s="29"/>
      <c r="E25" s="46"/>
      <c r="F25" s="30">
        <v>0.96</v>
      </c>
      <c r="G25" s="30">
        <v>0.47</v>
      </c>
      <c r="H25" s="30">
        <f>ROUND(D25*(F25+G25),2)</f>
        <v>0</v>
      </c>
      <c r="I25" s="93">
        <f>ROUND(H25,0)</f>
        <v>0</v>
      </c>
      <c r="J25" s="51">
        <v>1</v>
      </c>
      <c r="K25" s="87">
        <f>ROUND(I25*J25,2)</f>
        <v>0</v>
      </c>
      <c r="L25" s="30">
        <f>ROUND(K25*C25,2)</f>
        <v>0</v>
      </c>
      <c r="M25" s="88"/>
      <c r="N25" s="89">
        <f>K25*O25*M25/100</f>
        <v>0</v>
      </c>
      <c r="O25" s="29"/>
      <c r="P25" s="25"/>
      <c r="Q25" s="22"/>
      <c r="R25" s="22"/>
      <c r="S25" s="22"/>
      <c r="T25" s="22"/>
      <c r="U25" s="22"/>
      <c r="V25" s="22"/>
      <c r="W25" s="22"/>
      <c r="X25" s="25"/>
      <c r="Y25" s="34"/>
    </row>
    <row r="26" spans="1:25" s="41" customFormat="1" x14ac:dyDescent="0.2">
      <c r="A26" s="35" t="s">
        <v>149</v>
      </c>
      <c r="B26" s="36"/>
      <c r="C26" s="90">
        <f>SUM(C25:C25)</f>
        <v>0</v>
      </c>
      <c r="D26" s="36"/>
      <c r="E26" s="57"/>
      <c r="F26" s="38"/>
      <c r="G26" s="38"/>
      <c r="H26" s="39"/>
      <c r="I26" s="86"/>
      <c r="J26" s="36"/>
      <c r="K26" s="87"/>
      <c r="L26" s="38">
        <f>SUM(L25:L25)</f>
        <v>0</v>
      </c>
      <c r="M26" s="91"/>
      <c r="N26" s="90">
        <f>SUM(N25:N25)</f>
        <v>0</v>
      </c>
      <c r="O26" s="36"/>
      <c r="P26" s="24"/>
      <c r="Q26" s="24"/>
      <c r="R26" s="24"/>
      <c r="S26" s="24"/>
      <c r="T26" s="24"/>
      <c r="U26" s="24"/>
      <c r="V26" s="24"/>
      <c r="W26" s="24"/>
      <c r="X26" s="24"/>
      <c r="Y26" s="42"/>
    </row>
    <row r="27" spans="1:25" x14ac:dyDescent="0.2">
      <c r="A27" s="29"/>
      <c r="B27" s="45" t="s">
        <v>155</v>
      </c>
      <c r="C27" s="92"/>
      <c r="D27" s="29"/>
      <c r="E27" s="46"/>
      <c r="F27" s="30">
        <v>1.1200000000000001</v>
      </c>
      <c r="G27" s="30">
        <v>0.55000000000000004</v>
      </c>
      <c r="H27" s="30">
        <f>ROUND(D27*(F27+G27),2)</f>
        <v>0</v>
      </c>
      <c r="I27" s="93">
        <f>ROUND(H27,0)</f>
        <v>0</v>
      </c>
      <c r="J27" s="51">
        <v>1</v>
      </c>
      <c r="K27" s="87">
        <f>ROUND(I27*J27,2)</f>
        <v>0</v>
      </c>
      <c r="L27" s="30">
        <f>ROUND(K27*C27,2)</f>
        <v>0</v>
      </c>
      <c r="M27" s="88"/>
      <c r="N27" s="89">
        <f>K27*O27*M27/100</f>
        <v>0</v>
      </c>
      <c r="O27" s="29"/>
      <c r="P27" s="25"/>
      <c r="Q27" s="22"/>
      <c r="R27" s="22"/>
      <c r="S27" s="22"/>
      <c r="T27" s="22"/>
      <c r="U27" s="22"/>
      <c r="V27" s="22"/>
      <c r="W27" s="22"/>
      <c r="X27" s="25"/>
      <c r="Y27" s="34"/>
    </row>
    <row r="28" spans="1:25" s="41" customFormat="1" x14ac:dyDescent="0.2">
      <c r="A28" s="35" t="s">
        <v>156</v>
      </c>
      <c r="B28" s="36"/>
      <c r="C28" s="90">
        <f>SUM(C27:C27)</f>
        <v>0</v>
      </c>
      <c r="D28" s="36"/>
      <c r="E28" s="57"/>
      <c r="F28" s="38"/>
      <c r="G28" s="38"/>
      <c r="H28" s="39"/>
      <c r="I28" s="86"/>
      <c r="J28" s="36"/>
      <c r="K28" s="87"/>
      <c r="L28" s="38">
        <f>SUM(L27:L27)</f>
        <v>0</v>
      </c>
      <c r="M28" s="91"/>
      <c r="N28" s="90">
        <f>SUM(N27:N27)</f>
        <v>0</v>
      </c>
      <c r="O28" s="36"/>
      <c r="P28" s="24"/>
      <c r="Q28" s="24"/>
      <c r="R28" s="24"/>
      <c r="S28" s="24"/>
      <c r="T28" s="24"/>
      <c r="U28" s="24"/>
      <c r="V28" s="24"/>
      <c r="W28" s="24"/>
      <c r="X28" s="24"/>
      <c r="Y28" s="42"/>
    </row>
    <row r="29" spans="1:25" x14ac:dyDescent="0.2">
      <c r="A29" s="29"/>
      <c r="B29" s="45" t="s">
        <v>158</v>
      </c>
      <c r="C29" s="92"/>
      <c r="D29" s="29"/>
      <c r="E29" s="46"/>
      <c r="F29" s="30">
        <v>1.1200000000000001</v>
      </c>
      <c r="G29" s="30">
        <v>0.71</v>
      </c>
      <c r="H29" s="30">
        <f>ROUND(D29*(F29+G29),2)</f>
        <v>0</v>
      </c>
      <c r="I29" s="93">
        <f>ROUND(H29,0)</f>
        <v>0</v>
      </c>
      <c r="J29" s="51">
        <v>1</v>
      </c>
      <c r="K29" s="87">
        <f>ROUND(I29*J29,2)</f>
        <v>0</v>
      </c>
      <c r="L29" s="30">
        <f>ROUND(K29*C29,2)</f>
        <v>0</v>
      </c>
      <c r="M29" s="88"/>
      <c r="N29" s="89">
        <f>K29*O29*M29/100</f>
        <v>0</v>
      </c>
      <c r="O29" s="29"/>
      <c r="P29" s="25"/>
      <c r="Q29" s="22"/>
      <c r="R29" s="22"/>
      <c r="S29" s="22"/>
      <c r="T29" s="22"/>
      <c r="U29" s="22"/>
      <c r="V29" s="22"/>
      <c r="W29" s="22"/>
      <c r="X29" s="25"/>
      <c r="Y29" s="34"/>
    </row>
    <row r="30" spans="1:25" s="41" customFormat="1" x14ac:dyDescent="0.2">
      <c r="A30" s="35" t="s">
        <v>157</v>
      </c>
      <c r="B30" s="36"/>
      <c r="C30" s="90">
        <f>SUM(C29:C29)</f>
        <v>0</v>
      </c>
      <c r="D30" s="36"/>
      <c r="E30" s="57"/>
      <c r="F30" s="38"/>
      <c r="G30" s="38"/>
      <c r="H30" s="39"/>
      <c r="I30" s="86"/>
      <c r="J30" s="36"/>
      <c r="K30" s="87"/>
      <c r="L30" s="38">
        <f>SUM(L29:L29)</f>
        <v>0</v>
      </c>
      <c r="M30" s="91"/>
      <c r="N30" s="90">
        <f>SUM(N29:N29)</f>
        <v>0</v>
      </c>
      <c r="O30" s="36"/>
      <c r="P30" s="24"/>
      <c r="Q30" s="24"/>
      <c r="R30" s="24"/>
      <c r="S30" s="24"/>
      <c r="T30" s="24"/>
      <c r="U30" s="24"/>
      <c r="V30" s="24"/>
      <c r="W30" s="24"/>
      <c r="X30" s="24"/>
      <c r="Y30" s="42"/>
    </row>
    <row r="31" spans="1:25" x14ac:dyDescent="0.2">
      <c r="A31" s="29"/>
      <c r="B31" s="94" t="s">
        <v>64</v>
      </c>
      <c r="C31" s="92"/>
      <c r="D31" s="29"/>
      <c r="E31" s="29"/>
      <c r="F31" s="30">
        <v>1.1200000000000001</v>
      </c>
      <c r="G31" s="30">
        <v>0.71</v>
      </c>
      <c r="H31" s="30">
        <f>ROUND(D31*(F31+G31),2)</f>
        <v>0</v>
      </c>
      <c r="I31" s="93">
        <f>ROUND(H31,0)</f>
        <v>0</v>
      </c>
      <c r="J31" s="51">
        <v>1</v>
      </c>
      <c r="K31" s="87">
        <f>ROUND(I31*J31,2)</f>
        <v>0</v>
      </c>
      <c r="L31" s="30">
        <f>ROUND(K31*C31,2)</f>
        <v>0</v>
      </c>
      <c r="M31" s="88"/>
      <c r="N31" s="89">
        <f>K31*O31*M31/100</f>
        <v>0</v>
      </c>
      <c r="O31" s="29"/>
      <c r="P31" s="22"/>
      <c r="Q31" s="22"/>
      <c r="R31" s="22"/>
      <c r="S31" s="22"/>
      <c r="T31" s="22"/>
      <c r="U31" s="22"/>
      <c r="V31" s="22"/>
      <c r="W31" s="25"/>
      <c r="X31" s="34"/>
    </row>
    <row r="32" spans="1:25" s="41" customFormat="1" x14ac:dyDescent="0.2">
      <c r="A32" s="35" t="s">
        <v>79</v>
      </c>
      <c r="B32" s="36"/>
      <c r="C32" s="90">
        <f>SUM(C30:C31)</f>
        <v>0</v>
      </c>
      <c r="D32" s="36"/>
      <c r="E32" s="36"/>
      <c r="F32" s="38"/>
      <c r="G32" s="38"/>
      <c r="H32" s="39"/>
      <c r="I32" s="86"/>
      <c r="J32" s="90"/>
      <c r="K32" s="87"/>
      <c r="L32" s="38">
        <f>SUM(L31:L31)</f>
        <v>0</v>
      </c>
      <c r="M32" s="91"/>
      <c r="N32" s="90">
        <f>SUM(N31:N31)</f>
        <v>0</v>
      </c>
      <c r="O32" s="36"/>
      <c r="P32" s="24"/>
      <c r="Q32" s="24"/>
      <c r="R32" s="24"/>
      <c r="S32" s="24"/>
      <c r="T32" s="24"/>
      <c r="U32" s="24"/>
      <c r="V32" s="24"/>
      <c r="W32" s="24"/>
      <c r="X32" s="42"/>
    </row>
    <row r="33" spans="1:25" ht="27" customHeight="1" x14ac:dyDescent="0.2">
      <c r="A33" s="29"/>
      <c r="B33" s="1" t="s">
        <v>168</v>
      </c>
      <c r="C33" s="92"/>
      <c r="D33" s="29"/>
      <c r="E33" s="46"/>
      <c r="F33" s="30">
        <v>0.96</v>
      </c>
      <c r="G33" s="30">
        <v>0.47</v>
      </c>
      <c r="H33" s="30">
        <f>ROUND(D33*(F33+G33),2)</f>
        <v>0</v>
      </c>
      <c r="I33" s="93">
        <f>ROUND(H33,0)</f>
        <v>0</v>
      </c>
      <c r="J33" s="51">
        <v>1</v>
      </c>
      <c r="K33" s="87">
        <f>ROUND(I33*J33,2)</f>
        <v>0</v>
      </c>
      <c r="L33" s="30">
        <f>ROUND(K33*C33,2)</f>
        <v>0</v>
      </c>
      <c r="M33" s="88"/>
      <c r="N33" s="89">
        <f>K33*O33*M33/100</f>
        <v>0</v>
      </c>
      <c r="O33" s="29"/>
      <c r="P33" s="25"/>
      <c r="Q33" s="22"/>
      <c r="R33" s="22"/>
      <c r="S33" s="22"/>
      <c r="T33" s="22"/>
      <c r="U33" s="22"/>
      <c r="V33" s="22"/>
      <c r="W33" s="22"/>
      <c r="X33" s="25"/>
      <c r="Y33" s="34"/>
    </row>
    <row r="34" spans="1:25" s="41" customFormat="1" x14ac:dyDescent="0.2">
      <c r="A34" s="35" t="s">
        <v>169</v>
      </c>
      <c r="B34" s="36"/>
      <c r="C34" s="90">
        <f>SUM(C33:C33)</f>
        <v>0</v>
      </c>
      <c r="D34" s="36"/>
      <c r="E34" s="57"/>
      <c r="F34" s="38"/>
      <c r="G34" s="38"/>
      <c r="H34" s="39"/>
      <c r="I34" s="86"/>
      <c r="J34" s="36"/>
      <c r="K34" s="87"/>
      <c r="L34" s="38">
        <f>SUM(L33:L33)</f>
        <v>0</v>
      </c>
      <c r="M34" s="91"/>
      <c r="N34" s="90">
        <f>K34*O34*M34/100</f>
        <v>0</v>
      </c>
      <c r="O34" s="36"/>
      <c r="P34" s="24"/>
      <c r="Q34" s="24"/>
      <c r="R34" s="24"/>
      <c r="S34" s="24"/>
      <c r="T34" s="24"/>
      <c r="U34" s="24"/>
      <c r="V34" s="24"/>
      <c r="W34" s="24"/>
      <c r="X34" s="24"/>
      <c r="Y34" s="42"/>
    </row>
    <row r="35" spans="1:25" ht="27" customHeight="1" x14ac:dyDescent="0.2">
      <c r="A35" s="29"/>
      <c r="B35" s="1" t="s">
        <v>170</v>
      </c>
      <c r="C35" s="92"/>
      <c r="D35" s="29"/>
      <c r="E35" s="46"/>
      <c r="F35" s="30">
        <v>0.96</v>
      </c>
      <c r="G35" s="30">
        <v>0.47</v>
      </c>
      <c r="H35" s="30">
        <f>ROUND(D35*(F35+G35),2)</f>
        <v>0</v>
      </c>
      <c r="I35" s="93">
        <f>ROUND(H35,0)</f>
        <v>0</v>
      </c>
      <c r="J35" s="51">
        <v>1</v>
      </c>
      <c r="K35" s="87">
        <f>ROUND(I35*J35,2)</f>
        <v>0</v>
      </c>
      <c r="L35" s="30">
        <f>ROUND(K35*C35,2)</f>
        <v>0</v>
      </c>
      <c r="M35" s="88"/>
      <c r="N35" s="89">
        <f>K35*O35*M35/100</f>
        <v>0</v>
      </c>
      <c r="O35" s="29"/>
      <c r="P35" s="25"/>
      <c r="Q35" s="22"/>
      <c r="R35" s="22"/>
      <c r="S35" s="22"/>
      <c r="T35" s="22"/>
      <c r="U35" s="22"/>
      <c r="V35" s="22"/>
      <c r="W35" s="22"/>
      <c r="X35" s="25"/>
      <c r="Y35" s="34"/>
    </row>
    <row r="36" spans="1:25" s="41" customFormat="1" x14ac:dyDescent="0.2">
      <c r="A36" s="35" t="s">
        <v>171</v>
      </c>
      <c r="B36" s="36"/>
      <c r="C36" s="90">
        <f>SUM(C35:C35)</f>
        <v>0</v>
      </c>
      <c r="D36" s="36"/>
      <c r="E36" s="57"/>
      <c r="F36" s="38"/>
      <c r="G36" s="38"/>
      <c r="H36" s="39"/>
      <c r="I36" s="86"/>
      <c r="J36" s="36"/>
      <c r="K36" s="87"/>
      <c r="L36" s="38">
        <f>SUM(L35:L35)</f>
        <v>0</v>
      </c>
      <c r="M36" s="91"/>
      <c r="N36" s="90">
        <f>K36*O36*M36/100</f>
        <v>0</v>
      </c>
      <c r="O36" s="36"/>
      <c r="P36" s="24"/>
      <c r="Q36" s="24"/>
      <c r="R36" s="24"/>
      <c r="S36" s="24"/>
      <c r="T36" s="24"/>
      <c r="U36" s="24"/>
      <c r="V36" s="24"/>
      <c r="W36" s="24"/>
      <c r="X36" s="24"/>
      <c r="Y36" s="42"/>
    </row>
    <row r="37" spans="1:25" x14ac:dyDescent="0.2">
      <c r="A37" s="53"/>
      <c r="B37" s="50" t="s">
        <v>60</v>
      </c>
      <c r="C37" s="92"/>
      <c r="D37" s="29"/>
      <c r="E37" s="46"/>
      <c r="F37" s="30">
        <v>0.96</v>
      </c>
      <c r="G37" s="30">
        <v>0.63</v>
      </c>
      <c r="H37" s="30">
        <f>ROUND(D37*(F37+G37),2)</f>
        <v>0</v>
      </c>
      <c r="I37" s="93">
        <f>ROUND(H37,0)</f>
        <v>0</v>
      </c>
      <c r="J37" s="51">
        <v>1</v>
      </c>
      <c r="K37" s="87">
        <f>ROUND(I37*J37,2)</f>
        <v>0</v>
      </c>
      <c r="L37" s="30">
        <f>ROUND(K37*C37,2)</f>
        <v>0</v>
      </c>
      <c r="M37" s="88"/>
      <c r="N37" s="89">
        <f>K37*O37*M37/100</f>
        <v>0</v>
      </c>
      <c r="O37" s="29"/>
      <c r="P37" s="25"/>
      <c r="Q37" s="22"/>
      <c r="R37" s="22"/>
      <c r="S37" s="22"/>
      <c r="T37" s="22"/>
      <c r="U37" s="22"/>
      <c r="V37" s="22"/>
      <c r="W37" s="22"/>
      <c r="X37" s="25"/>
      <c r="Y37" s="34"/>
    </row>
    <row r="38" spans="1:25" s="41" customFormat="1" x14ac:dyDescent="0.2">
      <c r="A38" s="35" t="s">
        <v>80</v>
      </c>
      <c r="B38" s="36"/>
      <c r="C38" s="90">
        <f>SUM(C37:C37)</f>
        <v>0</v>
      </c>
      <c r="D38" s="36"/>
      <c r="E38" s="57"/>
      <c r="F38" s="38"/>
      <c r="G38" s="38"/>
      <c r="H38" s="39"/>
      <c r="I38" s="86"/>
      <c r="J38" s="36"/>
      <c r="K38" s="87"/>
      <c r="L38" s="38">
        <f>SUM(L37:L37)</f>
        <v>0</v>
      </c>
      <c r="M38" s="91"/>
      <c r="N38" s="90">
        <f>SUM(N37:N37)</f>
        <v>0</v>
      </c>
      <c r="O38" s="36"/>
      <c r="P38" s="24"/>
      <c r="Q38" s="24"/>
      <c r="R38" s="24"/>
      <c r="S38" s="24"/>
      <c r="T38" s="24"/>
      <c r="U38" s="24"/>
      <c r="V38" s="24"/>
      <c r="W38" s="24"/>
      <c r="X38" s="24"/>
      <c r="Y38" s="42"/>
    </row>
    <row r="39" spans="1:25" x14ac:dyDescent="0.2">
      <c r="A39" s="29"/>
      <c r="B39" s="50" t="s">
        <v>61</v>
      </c>
      <c r="C39" s="92"/>
      <c r="D39" s="29"/>
      <c r="E39" s="46"/>
      <c r="F39" s="30">
        <v>1.1200000000000001</v>
      </c>
      <c r="G39" s="30">
        <v>0.63</v>
      </c>
      <c r="H39" s="30">
        <f>ROUND(D39*(F39+G39),2)</f>
        <v>0</v>
      </c>
      <c r="I39" s="93">
        <f>ROUND(H39,0)</f>
        <v>0</v>
      </c>
      <c r="J39" s="51">
        <v>1</v>
      </c>
      <c r="K39" s="87">
        <f>ROUND(I39*J39,2)</f>
        <v>0</v>
      </c>
      <c r="L39" s="30">
        <f>ROUND(K39*C39,2)</f>
        <v>0</v>
      </c>
      <c r="M39" s="29"/>
      <c r="N39" s="89">
        <f>K39*O39*M39/100</f>
        <v>0</v>
      </c>
      <c r="O39" s="29"/>
      <c r="P39" s="25"/>
      <c r="Q39" s="22"/>
      <c r="R39" s="22"/>
      <c r="S39" s="22"/>
      <c r="T39" s="22"/>
      <c r="U39" s="22"/>
      <c r="V39" s="22"/>
      <c r="W39" s="22"/>
      <c r="X39" s="25"/>
      <c r="Y39" s="34"/>
    </row>
    <row r="40" spans="1:25" s="41" customFormat="1" x14ac:dyDescent="0.2">
      <c r="A40" s="35" t="s">
        <v>81</v>
      </c>
      <c r="B40" s="36"/>
      <c r="C40" s="90">
        <f>SUM(C39:C39)</f>
        <v>0</v>
      </c>
      <c r="D40" s="36"/>
      <c r="E40" s="57"/>
      <c r="F40" s="38"/>
      <c r="G40" s="38"/>
      <c r="H40" s="39"/>
      <c r="I40" s="86"/>
      <c r="J40" s="36"/>
      <c r="K40" s="87"/>
      <c r="L40" s="38">
        <f>SUM(L39:L39)</f>
        <v>0</v>
      </c>
      <c r="M40" s="36"/>
      <c r="N40" s="90">
        <f>SUM(N39:N39)</f>
        <v>0</v>
      </c>
      <c r="O40" s="36"/>
      <c r="P40" s="24"/>
      <c r="Q40" s="24"/>
      <c r="R40" s="24"/>
      <c r="S40" s="24"/>
      <c r="T40" s="24"/>
      <c r="U40" s="24"/>
      <c r="V40" s="24"/>
      <c r="W40" s="24"/>
      <c r="X40" s="24"/>
      <c r="Y40" s="42"/>
    </row>
    <row r="41" spans="1:25" x14ac:dyDescent="0.2">
      <c r="A41" s="29"/>
      <c r="B41" s="95" t="s">
        <v>151</v>
      </c>
      <c r="C41" s="92"/>
      <c r="D41" s="29"/>
      <c r="E41" s="29"/>
      <c r="F41" s="30">
        <v>1.1200000000000001</v>
      </c>
      <c r="G41" s="30">
        <v>0.71</v>
      </c>
      <c r="H41" s="30">
        <f>ROUND(D41*(F41+G41),2)</f>
        <v>0</v>
      </c>
      <c r="I41" s="93">
        <f>ROUND(H41,0)</f>
        <v>0</v>
      </c>
      <c r="J41" s="51">
        <v>1</v>
      </c>
      <c r="K41" s="87">
        <f>ROUND(I41*J41,2)</f>
        <v>0</v>
      </c>
      <c r="L41" s="30">
        <f>ROUND(K41*C41,2)</f>
        <v>0</v>
      </c>
      <c r="M41" s="29"/>
      <c r="N41" s="92">
        <f>K41*O41*M41/100</f>
        <v>0</v>
      </c>
      <c r="O41" s="29"/>
      <c r="P41" s="25"/>
      <c r="Q41" s="22"/>
      <c r="R41" s="22"/>
      <c r="S41" s="22"/>
      <c r="T41" s="22"/>
      <c r="U41" s="22"/>
      <c r="V41" s="22"/>
      <c r="W41" s="22"/>
      <c r="X41" s="25"/>
      <c r="Y41" s="34"/>
    </row>
    <row r="42" spans="1:25" s="41" customFormat="1" ht="13.9" customHeight="1" x14ac:dyDescent="0.2">
      <c r="A42" s="47" t="s">
        <v>152</v>
      </c>
      <c r="B42" s="96"/>
      <c r="C42" s="90">
        <f>SUM(C41:C41)</f>
        <v>0</v>
      </c>
      <c r="D42" s="36"/>
      <c r="E42" s="36"/>
      <c r="F42" s="38"/>
      <c r="G42" s="38"/>
      <c r="H42" s="39"/>
      <c r="I42" s="86"/>
      <c r="J42" s="36"/>
      <c r="K42" s="87"/>
      <c r="L42" s="38">
        <f>SUM(L41:L41)</f>
        <v>0</v>
      </c>
      <c r="M42" s="57"/>
      <c r="N42" s="90">
        <f>SUM(N41:N41)</f>
        <v>0</v>
      </c>
      <c r="O42" s="57"/>
      <c r="P42" s="24"/>
      <c r="Q42" s="24"/>
      <c r="R42" s="24"/>
      <c r="S42" s="24"/>
      <c r="T42" s="24"/>
      <c r="U42" s="24"/>
      <c r="V42" s="24"/>
      <c r="W42" s="24"/>
      <c r="X42" s="24"/>
      <c r="Y42" s="42"/>
    </row>
    <row r="43" spans="1:25" ht="19.899999999999999" customHeight="1" x14ac:dyDescent="0.2">
      <c r="A43" s="29"/>
      <c r="B43" s="95" t="s">
        <v>153</v>
      </c>
      <c r="C43" s="92"/>
      <c r="D43" s="29"/>
      <c r="E43" s="29"/>
      <c r="F43" s="30">
        <v>1.1200000000000001</v>
      </c>
      <c r="G43" s="30">
        <v>0.71</v>
      </c>
      <c r="H43" s="30">
        <f>ROUND(D43*(F43+G43),2)</f>
        <v>0</v>
      </c>
      <c r="I43" s="93">
        <f>ROUND(H43,0)</f>
        <v>0</v>
      </c>
      <c r="J43" s="51">
        <v>1</v>
      </c>
      <c r="K43" s="87">
        <f>ROUND(I43*J43,2)</f>
        <v>0</v>
      </c>
      <c r="L43" s="30">
        <f>ROUND(K43*C43,2)</f>
        <v>0</v>
      </c>
      <c r="M43" s="29"/>
      <c r="N43" s="92">
        <f>K43*O43*M43/100</f>
        <v>0</v>
      </c>
      <c r="O43" s="29"/>
      <c r="P43" s="25"/>
      <c r="Q43" s="22"/>
      <c r="R43" s="22"/>
      <c r="S43" s="22"/>
      <c r="T43" s="22"/>
      <c r="U43" s="22"/>
      <c r="V43" s="22"/>
      <c r="W43" s="22"/>
      <c r="X43" s="25"/>
      <c r="Y43" s="34"/>
    </row>
    <row r="44" spans="1:25" s="41" customFormat="1" ht="13.9" customHeight="1" x14ac:dyDescent="0.2">
      <c r="A44" s="47" t="s">
        <v>154</v>
      </c>
      <c r="B44" s="96"/>
      <c r="C44" s="90">
        <f>SUM(C42:C43)</f>
        <v>0</v>
      </c>
      <c r="D44" s="36"/>
      <c r="E44" s="36"/>
      <c r="F44" s="38"/>
      <c r="G44" s="38"/>
      <c r="H44" s="39"/>
      <c r="I44" s="86"/>
      <c r="J44" s="36"/>
      <c r="K44" s="87"/>
      <c r="L44" s="38">
        <f>SUM(L42:L43)</f>
        <v>0</v>
      </c>
      <c r="M44" s="57"/>
      <c r="N44" s="90">
        <f>SUM(N42:N43)</f>
        <v>0</v>
      </c>
      <c r="O44" s="57"/>
      <c r="P44" s="24"/>
      <c r="Q44" s="24"/>
      <c r="R44" s="24"/>
      <c r="S44" s="24"/>
      <c r="T44" s="24"/>
      <c r="U44" s="24"/>
      <c r="V44" s="24"/>
      <c r="W44" s="24"/>
      <c r="X44" s="24"/>
      <c r="Y44" s="42"/>
    </row>
    <row r="45" spans="1:25" x14ac:dyDescent="0.2">
      <c r="A45" s="29"/>
      <c r="B45" s="94" t="s">
        <v>65</v>
      </c>
      <c r="C45" s="92"/>
      <c r="D45" s="29"/>
      <c r="E45" s="29"/>
      <c r="F45" s="30">
        <v>0.96</v>
      </c>
      <c r="G45" s="30">
        <v>0.75</v>
      </c>
      <c r="H45" s="30">
        <f>ROUND(D45*(F45+G45),2)</f>
        <v>0</v>
      </c>
      <c r="I45" s="93">
        <f>ROUND(H45,0)</f>
        <v>0</v>
      </c>
      <c r="J45" s="51">
        <v>1</v>
      </c>
      <c r="K45" s="87">
        <f>ROUND(I45*J45,2)</f>
        <v>0</v>
      </c>
      <c r="L45" s="30">
        <f>ROUND(K45*C45,2)</f>
        <v>0</v>
      </c>
      <c r="M45" s="29"/>
      <c r="N45" s="92">
        <f>K45*O45*M45/100</f>
        <v>0</v>
      </c>
      <c r="O45" s="29"/>
      <c r="P45" s="25"/>
      <c r="Q45" s="22"/>
      <c r="R45" s="22"/>
      <c r="S45" s="22"/>
      <c r="T45" s="22"/>
      <c r="U45" s="22"/>
      <c r="V45" s="22"/>
      <c r="W45" s="22"/>
      <c r="X45" s="25"/>
      <c r="Y45" s="34"/>
    </row>
    <row r="46" spans="1:25" s="41" customFormat="1" x14ac:dyDescent="0.2">
      <c r="A46" s="35" t="s">
        <v>82</v>
      </c>
      <c r="B46" s="36"/>
      <c r="C46" s="90">
        <f>SUM(C44:C45)</f>
        <v>0</v>
      </c>
      <c r="D46" s="36"/>
      <c r="E46" s="36"/>
      <c r="F46" s="38"/>
      <c r="G46" s="38"/>
      <c r="H46" s="39"/>
      <c r="I46" s="86"/>
      <c r="J46" s="36"/>
      <c r="K46" s="87"/>
      <c r="L46" s="38">
        <f>SUM(L44:L45)</f>
        <v>0</v>
      </c>
      <c r="M46" s="57"/>
      <c r="N46" s="90">
        <f>SUM(N44:N45)</f>
        <v>0</v>
      </c>
      <c r="O46" s="57"/>
      <c r="P46" s="24"/>
      <c r="Q46" s="24"/>
      <c r="R46" s="24"/>
      <c r="S46" s="24"/>
      <c r="T46" s="24"/>
      <c r="U46" s="24"/>
      <c r="V46" s="24"/>
      <c r="W46" s="24"/>
      <c r="X46" s="24"/>
      <c r="Y46" s="42"/>
    </row>
    <row r="47" spans="1:25" ht="18" customHeight="1" x14ac:dyDescent="0.2">
      <c r="A47" s="29"/>
      <c r="B47" s="95" t="s">
        <v>185</v>
      </c>
      <c r="C47" s="92"/>
      <c r="D47" s="29"/>
      <c r="E47" s="29"/>
      <c r="F47" s="30">
        <v>0.96</v>
      </c>
      <c r="G47" s="30">
        <v>0.55000000000000004</v>
      </c>
      <c r="H47" s="30">
        <f>ROUND(D47*(F47+G47),2)</f>
        <v>0</v>
      </c>
      <c r="I47" s="93">
        <f>ROUND(H47,0)</f>
        <v>0</v>
      </c>
      <c r="J47" s="51">
        <v>1</v>
      </c>
      <c r="K47" s="87">
        <f>ROUND(I47*J47,2)</f>
        <v>0</v>
      </c>
      <c r="L47" s="30">
        <f>ROUND(K47*C47,2)</f>
        <v>0</v>
      </c>
      <c r="M47" s="29"/>
      <c r="N47" s="92">
        <f>K47*O47*M47/100</f>
        <v>0</v>
      </c>
      <c r="O47" s="29"/>
      <c r="P47" s="25"/>
      <c r="Q47" s="22"/>
      <c r="R47" s="22"/>
      <c r="S47" s="22"/>
      <c r="T47" s="22"/>
      <c r="U47" s="22"/>
      <c r="V47" s="22"/>
      <c r="W47" s="22"/>
      <c r="X47" s="25"/>
      <c r="Y47" s="34"/>
    </row>
    <row r="48" spans="1:25" s="41" customFormat="1" ht="13.9" customHeight="1" x14ac:dyDescent="0.2">
      <c r="A48" s="47" t="s">
        <v>186</v>
      </c>
      <c r="B48" s="96"/>
      <c r="C48" s="90">
        <f>SUM(C46:C47)</f>
        <v>0</v>
      </c>
      <c r="D48" s="36"/>
      <c r="E48" s="36"/>
      <c r="F48" s="38"/>
      <c r="G48" s="38"/>
      <c r="H48" s="39"/>
      <c r="I48" s="86"/>
      <c r="J48" s="36"/>
      <c r="K48" s="87"/>
      <c r="L48" s="38">
        <f>SUM(L46:L47)</f>
        <v>0</v>
      </c>
      <c r="M48" s="57"/>
      <c r="N48" s="90">
        <f>SUM(N46:N47)</f>
        <v>0</v>
      </c>
      <c r="O48" s="57"/>
      <c r="P48" s="24"/>
      <c r="Q48" s="24"/>
      <c r="R48" s="24"/>
      <c r="S48" s="24"/>
      <c r="T48" s="24"/>
      <c r="U48" s="24"/>
      <c r="V48" s="24"/>
      <c r="W48" s="24"/>
      <c r="X48" s="24"/>
      <c r="Y48" s="42"/>
    </row>
    <row r="49" spans="1:25" x14ac:dyDescent="0.2">
      <c r="A49" s="29"/>
      <c r="B49" s="94" t="s">
        <v>172</v>
      </c>
      <c r="C49" s="92"/>
      <c r="D49" s="29"/>
      <c r="E49" s="29"/>
      <c r="F49" s="30">
        <v>0.96</v>
      </c>
      <c r="G49" s="30">
        <v>0.75</v>
      </c>
      <c r="H49" s="30">
        <f>ROUND(D49*(F49+G49),2)</f>
        <v>0</v>
      </c>
      <c r="I49" s="93">
        <f>ROUND(H49,0)</f>
        <v>0</v>
      </c>
      <c r="J49" s="51">
        <v>1</v>
      </c>
      <c r="K49" s="87">
        <f>ROUND(I49*J49,2)</f>
        <v>0</v>
      </c>
      <c r="L49" s="30">
        <f>ROUND(K49*C49,2)</f>
        <v>0</v>
      </c>
      <c r="M49" s="29"/>
      <c r="N49" s="92">
        <f>K49*O49*M49/100</f>
        <v>0</v>
      </c>
      <c r="O49" s="29"/>
      <c r="P49" s="25"/>
      <c r="Q49" s="22"/>
      <c r="R49" s="22"/>
      <c r="S49" s="22"/>
      <c r="T49" s="22"/>
      <c r="U49" s="22"/>
      <c r="V49" s="22"/>
      <c r="W49" s="22"/>
      <c r="X49" s="25"/>
      <c r="Y49" s="34"/>
    </row>
    <row r="50" spans="1:25" s="41" customFormat="1" x14ac:dyDescent="0.2">
      <c r="A50" s="35" t="s">
        <v>173</v>
      </c>
      <c r="B50" s="36"/>
      <c r="C50" s="90">
        <f>SUM(C49:C49)</f>
        <v>0</v>
      </c>
      <c r="D50" s="36"/>
      <c r="E50" s="36"/>
      <c r="F50" s="38"/>
      <c r="G50" s="38"/>
      <c r="H50" s="39"/>
      <c r="I50" s="86"/>
      <c r="J50" s="36"/>
      <c r="K50" s="87"/>
      <c r="L50" s="38">
        <f>SUM(L49:L49)</f>
        <v>0</v>
      </c>
      <c r="M50" s="57"/>
      <c r="N50" s="90">
        <f>SUM(N49:N49)</f>
        <v>0</v>
      </c>
      <c r="O50" s="29"/>
      <c r="P50" s="24"/>
      <c r="Q50" s="24"/>
      <c r="R50" s="24"/>
      <c r="S50" s="24"/>
      <c r="T50" s="24"/>
      <c r="U50" s="24"/>
      <c r="V50" s="24"/>
      <c r="W50" s="24"/>
      <c r="X50" s="24"/>
      <c r="Y50" s="42"/>
    </row>
    <row r="51" spans="1:25" x14ac:dyDescent="0.2">
      <c r="A51" s="29"/>
      <c r="B51" s="94" t="s">
        <v>174</v>
      </c>
      <c r="C51" s="92"/>
      <c r="D51" s="29"/>
      <c r="E51" s="29"/>
      <c r="F51" s="30">
        <v>0.96</v>
      </c>
      <c r="G51" s="30">
        <v>0.75</v>
      </c>
      <c r="H51" s="30">
        <f>ROUND(D51*(F51+G51),2)</f>
        <v>0</v>
      </c>
      <c r="I51" s="93">
        <f>ROUND(H51,0)</f>
        <v>0</v>
      </c>
      <c r="J51" s="51">
        <v>1</v>
      </c>
      <c r="K51" s="87">
        <f>ROUND(I51*J51,2)</f>
        <v>0</v>
      </c>
      <c r="L51" s="30">
        <f>ROUND(K51*C51,2)</f>
        <v>0</v>
      </c>
      <c r="M51" s="29"/>
      <c r="N51" s="92">
        <f>K51*O51*M51/100</f>
        <v>0</v>
      </c>
      <c r="O51" s="29"/>
      <c r="P51" s="25"/>
      <c r="Q51" s="22"/>
      <c r="R51" s="22"/>
      <c r="S51" s="22"/>
      <c r="T51" s="22"/>
      <c r="U51" s="22"/>
      <c r="V51" s="22"/>
      <c r="W51" s="22"/>
      <c r="X51" s="25"/>
      <c r="Y51" s="34"/>
    </row>
    <row r="52" spans="1:25" s="41" customFormat="1" x14ac:dyDescent="0.2">
      <c r="A52" s="35" t="s">
        <v>175</v>
      </c>
      <c r="B52" s="36"/>
      <c r="C52" s="90">
        <f>SUM(C51:C51)</f>
        <v>0</v>
      </c>
      <c r="D52" s="36"/>
      <c r="E52" s="36"/>
      <c r="F52" s="38"/>
      <c r="G52" s="38"/>
      <c r="H52" s="39"/>
      <c r="I52" s="86"/>
      <c r="J52" s="36"/>
      <c r="K52" s="87"/>
      <c r="L52" s="38">
        <f>SUM(L51:L51)</f>
        <v>0</v>
      </c>
      <c r="M52" s="57"/>
      <c r="N52" s="90">
        <f>SUM(N51:N51)</f>
        <v>0</v>
      </c>
      <c r="O52" s="29"/>
      <c r="P52" s="24"/>
      <c r="Q52" s="24"/>
      <c r="R52" s="24"/>
      <c r="S52" s="24"/>
      <c r="T52" s="24"/>
      <c r="U52" s="24"/>
      <c r="V52" s="24"/>
      <c r="W52" s="24"/>
      <c r="X52" s="24"/>
      <c r="Y52" s="42"/>
    </row>
    <row r="53" spans="1:25" x14ac:dyDescent="0.2">
      <c r="A53" s="29"/>
      <c r="B53" s="94" t="s">
        <v>66</v>
      </c>
      <c r="C53" s="92"/>
      <c r="D53" s="29"/>
      <c r="E53" s="29"/>
      <c r="F53" s="30">
        <v>0.96</v>
      </c>
      <c r="G53" s="30">
        <v>0.71</v>
      </c>
      <c r="H53" s="30">
        <f>ROUND(D53*(F53+G53),2)</f>
        <v>0</v>
      </c>
      <c r="I53" s="93">
        <f>ROUND(H53,0)</f>
        <v>0</v>
      </c>
      <c r="J53" s="51">
        <v>1</v>
      </c>
      <c r="K53" s="87">
        <f>ROUND(I53*J53,2)</f>
        <v>0</v>
      </c>
      <c r="L53" s="30">
        <f>ROUND(K53*C53,2)</f>
        <v>0</v>
      </c>
      <c r="M53" s="29"/>
      <c r="N53" s="92">
        <f>K53*O53*M53/100</f>
        <v>0</v>
      </c>
      <c r="O53" s="29"/>
      <c r="P53" s="25"/>
      <c r="Q53" s="22"/>
      <c r="R53" s="22"/>
      <c r="S53" s="22"/>
      <c r="T53" s="22"/>
      <c r="U53" s="22"/>
      <c r="V53" s="22"/>
      <c r="W53" s="22"/>
      <c r="X53" s="25"/>
      <c r="Y53" s="34"/>
    </row>
    <row r="54" spans="1:25" s="41" customFormat="1" x14ac:dyDescent="0.2">
      <c r="A54" s="35" t="s">
        <v>83</v>
      </c>
      <c r="B54" s="36"/>
      <c r="C54" s="90">
        <f>SUM(C53:C53)</f>
        <v>0</v>
      </c>
      <c r="D54" s="36"/>
      <c r="E54" s="36"/>
      <c r="F54" s="38"/>
      <c r="G54" s="38"/>
      <c r="H54" s="39"/>
      <c r="I54" s="86"/>
      <c r="J54" s="36"/>
      <c r="K54" s="87"/>
      <c r="L54" s="38">
        <f>SUM(L53:L53)</f>
        <v>0</v>
      </c>
      <c r="M54" s="57"/>
      <c r="N54" s="90">
        <f>SUM(N53:N53)</f>
        <v>0</v>
      </c>
      <c r="O54" s="57"/>
      <c r="P54" s="24"/>
      <c r="Q54" s="24"/>
      <c r="R54" s="24"/>
      <c r="S54" s="24"/>
      <c r="T54" s="24"/>
      <c r="U54" s="24"/>
      <c r="V54" s="24"/>
      <c r="W54" s="24"/>
      <c r="X54" s="24"/>
      <c r="Y54" s="42"/>
    </row>
    <row r="55" spans="1:25" x14ac:dyDescent="0.2">
      <c r="A55" s="29"/>
      <c r="B55" s="94" t="s">
        <v>67</v>
      </c>
      <c r="C55" s="92"/>
      <c r="D55" s="29"/>
      <c r="E55" s="29"/>
      <c r="F55" s="30">
        <v>0.96</v>
      </c>
      <c r="G55" s="30">
        <v>0.63</v>
      </c>
      <c r="H55" s="30">
        <f>ROUND(D55*(F55+G55),2)</f>
        <v>0</v>
      </c>
      <c r="I55" s="93">
        <f>ROUND(H55,0)</f>
        <v>0</v>
      </c>
      <c r="J55" s="51">
        <v>1</v>
      </c>
      <c r="K55" s="87">
        <f>ROUND(I55*J55,2)</f>
        <v>0</v>
      </c>
      <c r="L55" s="30">
        <f>ROUND(K55*C55,2)</f>
        <v>0</v>
      </c>
      <c r="M55" s="29"/>
      <c r="N55" s="92">
        <f>K55*O55*M55/100</f>
        <v>0</v>
      </c>
      <c r="O55" s="29"/>
      <c r="P55" s="25"/>
      <c r="Q55" s="22"/>
      <c r="R55" s="22"/>
      <c r="S55" s="22"/>
      <c r="T55" s="22"/>
      <c r="U55" s="22"/>
      <c r="V55" s="22"/>
      <c r="W55" s="22"/>
      <c r="X55" s="25"/>
      <c r="Y55" s="34"/>
    </row>
    <row r="56" spans="1:25" s="41" customFormat="1" x14ac:dyDescent="0.2">
      <c r="A56" s="35" t="s">
        <v>84</v>
      </c>
      <c r="B56" s="36"/>
      <c r="C56" s="90">
        <f>SUM(C55:C55)</f>
        <v>0</v>
      </c>
      <c r="D56" s="36"/>
      <c r="E56" s="36"/>
      <c r="F56" s="38"/>
      <c r="G56" s="38"/>
      <c r="H56" s="39"/>
      <c r="I56" s="86"/>
      <c r="J56" s="36"/>
      <c r="K56" s="87"/>
      <c r="L56" s="38">
        <f>SUM(L55:L55)</f>
        <v>0</v>
      </c>
      <c r="M56" s="57"/>
      <c r="N56" s="90">
        <f>SUM(N55:N55)</f>
        <v>0</v>
      </c>
      <c r="O56" s="57"/>
      <c r="P56" s="24"/>
      <c r="Q56" s="24"/>
      <c r="R56" s="24"/>
      <c r="S56" s="24"/>
      <c r="T56" s="24"/>
      <c r="U56" s="24"/>
      <c r="V56" s="24"/>
      <c r="W56" s="24"/>
      <c r="X56" s="24"/>
      <c r="Y56" s="42"/>
    </row>
    <row r="57" spans="1:25" x14ac:dyDescent="0.2">
      <c r="A57" s="59" t="s">
        <v>48</v>
      </c>
      <c r="B57" s="60"/>
      <c r="C57" s="67">
        <f>C8+C10+C12+C14+C16+C18+C20+C22+C24+C26+C28+C30+C32+C34+C36+C38+C40+C42+C44+C46+C48+C50+C52+C54+C56</f>
        <v>0</v>
      </c>
      <c r="D57" s="60"/>
      <c r="E57" s="61"/>
      <c r="F57" s="64"/>
      <c r="G57" s="64"/>
      <c r="H57" s="63"/>
      <c r="I57" s="97"/>
      <c r="J57" s="60"/>
      <c r="K57" s="64"/>
      <c r="L57" s="67">
        <f>L8+L10+L12+L14+L16+L18+L20+L22+L24+L26+L28+L30+L32+L34+L36+L38+L40+L42+L44+L46+L48+L50+L52+L54+L56</f>
        <v>0</v>
      </c>
      <c r="M57" s="98"/>
      <c r="N57" s="67">
        <f>N8+N10+N12+N14+N16+N18+N20+N22+N24+N26+N28+N30+N32+N34+N36+N38+N40+N42+N44+N46+N48+N50+N52+N54+N56</f>
        <v>0</v>
      </c>
      <c r="O57" s="60"/>
      <c r="P57" s="25"/>
      <c r="Q57" s="22"/>
      <c r="R57" s="22"/>
      <c r="S57" s="22"/>
      <c r="T57" s="22"/>
      <c r="U57" s="22"/>
      <c r="V57" s="22"/>
      <c r="W57" s="22"/>
      <c r="X57" s="25"/>
      <c r="Y57" s="34"/>
    </row>
    <row r="58" spans="1:25" x14ac:dyDescent="0.2">
      <c r="I58" s="48"/>
    </row>
    <row r="59" spans="1:25" x14ac:dyDescent="0.2">
      <c r="A59" s="7" t="s">
        <v>44</v>
      </c>
    </row>
    <row r="60" spans="1:25" x14ac:dyDescent="0.2">
      <c r="A60" s="7" t="s">
        <v>45</v>
      </c>
    </row>
    <row r="61" spans="1:25" x14ac:dyDescent="0.2">
      <c r="I61" s="48"/>
    </row>
    <row r="75" spans="1:15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</sheetData>
  <mergeCells count="18">
    <mergeCell ref="A2:O2"/>
    <mergeCell ref="A3:N3"/>
    <mergeCell ref="M5:O5"/>
    <mergeCell ref="E5:E6"/>
    <mergeCell ref="A5:A6"/>
    <mergeCell ref="B5:B6"/>
    <mergeCell ref="K5:K6"/>
    <mergeCell ref="L5:L6"/>
    <mergeCell ref="F5:F6"/>
    <mergeCell ref="G5:G6"/>
    <mergeCell ref="H5:H6"/>
    <mergeCell ref="A48:B48"/>
    <mergeCell ref="I5:I6"/>
    <mergeCell ref="J5:J6"/>
    <mergeCell ref="C5:C6"/>
    <mergeCell ref="D5:D6"/>
    <mergeCell ref="A44:B44"/>
    <mergeCell ref="A42:B42"/>
  </mergeCells>
  <pageMargins left="0.59055118110236227" right="0.11811023622047245" top="0.15748031496062992" bottom="0.15748031496062992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opLeftCell="A37" zoomScale="90" zoomScaleNormal="90" workbookViewId="0">
      <selection activeCell="D39" sqref="D39"/>
    </sheetView>
  </sheetViews>
  <sheetFormatPr defaultColWidth="9.28515625" defaultRowHeight="12.75" x14ac:dyDescent="0.2"/>
  <cols>
    <col min="1" max="1" width="18" style="7" customWidth="1"/>
    <col min="2" max="2" width="30.28515625" style="7" customWidth="1"/>
    <col min="3" max="3" width="6.28515625" style="7" customWidth="1"/>
    <col min="4" max="4" width="7.5703125" style="68" customWidth="1"/>
    <col min="5" max="5" width="5" style="7" customWidth="1"/>
    <col min="6" max="6" width="5.7109375" style="7" customWidth="1"/>
    <col min="7" max="7" width="6" style="7" customWidth="1"/>
    <col min="8" max="8" width="9.7109375" style="7" customWidth="1"/>
    <col min="9" max="9" width="9.28515625" style="7" customWidth="1"/>
    <col min="10" max="10" width="8.42578125" style="8" customWidth="1"/>
    <col min="11" max="11" width="9.7109375" style="7" customWidth="1"/>
    <col min="12" max="12" width="12.42578125" style="7" customWidth="1"/>
    <col min="13" max="13" width="9.5703125" style="7" customWidth="1"/>
    <col min="14" max="14" width="8.5703125" style="7" customWidth="1"/>
    <col min="15" max="15" width="7.42578125" style="7" customWidth="1"/>
    <col min="16" max="16" width="9.28515625" style="7"/>
    <col min="17" max="17" width="5.28515625" style="7" customWidth="1"/>
    <col min="18" max="18" width="24.28515625" style="7" customWidth="1"/>
    <col min="19" max="20" width="6.7109375" style="7" customWidth="1"/>
    <col min="21" max="21" width="9.28515625" style="7"/>
    <col min="22" max="22" width="10.28515625" style="7" customWidth="1"/>
    <col min="23" max="23" width="9.28515625" style="7"/>
    <col min="24" max="24" width="10.28515625" style="7" customWidth="1"/>
    <col min="25" max="16384" width="9.28515625" style="7"/>
  </cols>
  <sheetData>
    <row r="1" spans="1:28" x14ac:dyDescent="0.2">
      <c r="A1" s="4"/>
      <c r="B1" s="4"/>
      <c r="C1" s="4"/>
      <c r="D1" s="5"/>
      <c r="E1" s="4"/>
      <c r="F1" s="4"/>
      <c r="G1" s="6"/>
      <c r="H1" s="6"/>
      <c r="L1" s="6" t="s">
        <v>40</v>
      </c>
    </row>
    <row r="2" spans="1:28" x14ac:dyDescent="0.2">
      <c r="A2" s="9" t="s">
        <v>159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28" x14ac:dyDescent="0.2">
      <c r="A3" s="11" t="s">
        <v>89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28" ht="20.25" x14ac:dyDescent="0.3">
      <c r="A4" s="12" t="s">
        <v>50</v>
      </c>
      <c r="B4" s="12"/>
      <c r="C4" s="12"/>
      <c r="D4" s="12"/>
      <c r="E4" s="12"/>
      <c r="F4" s="12"/>
      <c r="G4" s="12"/>
      <c r="H4" s="12"/>
      <c r="I4" s="13"/>
      <c r="J4" s="13"/>
      <c r="K4" s="13"/>
      <c r="L4" s="13"/>
      <c r="N4" s="14" t="s">
        <v>187</v>
      </c>
      <c r="O4" s="14"/>
    </row>
    <row r="5" spans="1:28" x14ac:dyDescent="0.2">
      <c r="A5" s="15" t="s">
        <v>1</v>
      </c>
      <c r="B5" s="15" t="s">
        <v>4</v>
      </c>
      <c r="C5" s="16" t="s">
        <v>7</v>
      </c>
      <c r="D5" s="17" t="s">
        <v>8</v>
      </c>
      <c r="E5" s="18" t="s">
        <v>10</v>
      </c>
      <c r="F5" s="16" t="s">
        <v>46</v>
      </c>
      <c r="G5" s="16" t="s">
        <v>47</v>
      </c>
      <c r="H5" s="16" t="s">
        <v>25</v>
      </c>
      <c r="I5" s="19" t="s">
        <v>43</v>
      </c>
      <c r="J5" s="17" t="s">
        <v>24</v>
      </c>
      <c r="K5" s="19" t="s">
        <v>37</v>
      </c>
      <c r="L5" s="16" t="s">
        <v>9</v>
      </c>
      <c r="M5" s="20" t="s">
        <v>62</v>
      </c>
      <c r="N5" s="21"/>
      <c r="O5" s="21"/>
      <c r="Q5" s="22"/>
      <c r="R5" s="23"/>
      <c r="S5" s="24"/>
      <c r="T5" s="23"/>
      <c r="U5" s="22"/>
      <c r="V5" s="22"/>
      <c r="W5" s="25"/>
      <c r="X5" s="25"/>
      <c r="Y5" s="25"/>
      <c r="Z5" s="25"/>
      <c r="AA5" s="25"/>
      <c r="AB5" s="22"/>
    </row>
    <row r="6" spans="1:28" ht="33" customHeight="1" x14ac:dyDescent="0.2">
      <c r="A6" s="15"/>
      <c r="B6" s="15"/>
      <c r="C6" s="16"/>
      <c r="D6" s="17"/>
      <c r="E6" s="18"/>
      <c r="F6" s="15"/>
      <c r="G6" s="15"/>
      <c r="H6" s="16"/>
      <c r="I6" s="19"/>
      <c r="J6" s="17"/>
      <c r="K6" s="19"/>
      <c r="L6" s="16"/>
      <c r="M6" s="26" t="s">
        <v>56</v>
      </c>
      <c r="N6" s="27" t="s">
        <v>57</v>
      </c>
      <c r="O6" s="28" t="s">
        <v>7</v>
      </c>
      <c r="Q6" s="22"/>
      <c r="R6" s="22"/>
      <c r="S6" s="25"/>
      <c r="T6" s="22"/>
      <c r="U6" s="22"/>
      <c r="V6" s="22"/>
      <c r="W6" s="22"/>
      <c r="X6" s="22"/>
      <c r="Y6" s="22"/>
      <c r="Z6" s="22"/>
      <c r="AA6" s="25"/>
      <c r="AB6" s="22"/>
    </row>
    <row r="7" spans="1:28" ht="15.75" x14ac:dyDescent="0.25">
      <c r="A7" s="29"/>
      <c r="B7" s="29" t="s">
        <v>63</v>
      </c>
      <c r="C7" s="29"/>
      <c r="D7" s="29"/>
      <c r="E7" s="30"/>
      <c r="F7" s="30">
        <v>0.96</v>
      </c>
      <c r="G7" s="30">
        <v>0.47</v>
      </c>
      <c r="H7" s="30">
        <f>ROUND(D7*(F7+G7),2)</f>
        <v>0</v>
      </c>
      <c r="I7" s="31">
        <f>ROUND(H7,0)</f>
        <v>0</v>
      </c>
      <c r="J7" s="32">
        <v>1</v>
      </c>
      <c r="K7" s="33">
        <f>ROUND(I7*J7,2)</f>
        <v>0</v>
      </c>
      <c r="L7" s="30">
        <f>ROUND(K7*C7,2)</f>
        <v>0</v>
      </c>
      <c r="M7" s="30"/>
      <c r="N7" s="30">
        <f>ROUND(K7*O7*M7/100,2)</f>
        <v>0</v>
      </c>
      <c r="O7" s="30"/>
      <c r="Q7" s="22"/>
      <c r="R7" s="22"/>
      <c r="S7" s="25"/>
      <c r="T7" s="22"/>
      <c r="U7" s="22"/>
      <c r="V7" s="22"/>
      <c r="W7" s="22"/>
      <c r="X7" s="22"/>
      <c r="Y7" s="22"/>
      <c r="Z7" s="22"/>
      <c r="AA7" s="25"/>
      <c r="AB7" s="34"/>
    </row>
    <row r="8" spans="1:28" s="41" customFormat="1" ht="15.75" x14ac:dyDescent="0.25">
      <c r="A8" s="35" t="s">
        <v>119</v>
      </c>
      <c r="B8" s="36"/>
      <c r="C8" s="36">
        <f>SUM(C7:C7)</f>
        <v>0</v>
      </c>
      <c r="D8" s="37"/>
      <c r="E8" s="38"/>
      <c r="F8" s="38"/>
      <c r="G8" s="38"/>
      <c r="H8" s="39"/>
      <c r="I8" s="31"/>
      <c r="J8" s="40"/>
      <c r="K8" s="33"/>
      <c r="L8" s="38">
        <f>SUM(L7:L7)</f>
        <v>0</v>
      </c>
      <c r="M8" s="39"/>
      <c r="N8" s="38">
        <f>SUM(N7:N7)</f>
        <v>0</v>
      </c>
      <c r="O8" s="39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42"/>
    </row>
    <row r="9" spans="1:28" ht="15.75" x14ac:dyDescent="0.25">
      <c r="A9" s="29"/>
      <c r="B9" s="29" t="s">
        <v>176</v>
      </c>
      <c r="C9" s="29"/>
      <c r="D9" s="29"/>
      <c r="E9" s="30"/>
      <c r="F9" s="30">
        <v>0.96</v>
      </c>
      <c r="G9" s="30">
        <v>0.47</v>
      </c>
      <c r="H9" s="30">
        <f>ROUND(D9*(F9+G9),2)</f>
        <v>0</v>
      </c>
      <c r="I9" s="31">
        <f>ROUND(H9,0)</f>
        <v>0</v>
      </c>
      <c r="J9" s="32">
        <v>1</v>
      </c>
      <c r="K9" s="33">
        <f>ROUND(I9*J9,2)</f>
        <v>0</v>
      </c>
      <c r="L9" s="30">
        <f>ROUND(K9*C9,2)</f>
        <v>0</v>
      </c>
      <c r="M9" s="30"/>
      <c r="N9" s="30">
        <f>ROUND(K9*O9*M9/100,2)</f>
        <v>0</v>
      </c>
      <c r="O9" s="30"/>
      <c r="Q9" s="22"/>
      <c r="R9" s="22"/>
      <c r="S9" s="25"/>
      <c r="T9" s="22"/>
      <c r="U9" s="22"/>
      <c r="V9" s="22"/>
      <c r="W9" s="22"/>
      <c r="X9" s="22"/>
      <c r="Y9" s="22"/>
      <c r="Z9" s="22"/>
      <c r="AA9" s="25"/>
      <c r="AB9" s="34"/>
    </row>
    <row r="10" spans="1:28" s="41" customFormat="1" ht="15.75" x14ac:dyDescent="0.25">
      <c r="A10" s="35" t="s">
        <v>120</v>
      </c>
      <c r="B10" s="36"/>
      <c r="C10" s="36">
        <f>SUM(C9:C9)</f>
        <v>0</v>
      </c>
      <c r="D10" s="37"/>
      <c r="E10" s="38"/>
      <c r="F10" s="38"/>
      <c r="G10" s="38"/>
      <c r="H10" s="39"/>
      <c r="I10" s="31"/>
      <c r="J10" s="40"/>
      <c r="K10" s="33"/>
      <c r="L10" s="38">
        <f>SUM(L9:L9)</f>
        <v>0</v>
      </c>
      <c r="M10" s="39"/>
      <c r="N10" s="38">
        <f>SUM(N9:N9)</f>
        <v>0</v>
      </c>
      <c r="O10" s="39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42"/>
    </row>
    <row r="11" spans="1:28" ht="15.75" x14ac:dyDescent="0.25">
      <c r="A11" s="29"/>
      <c r="B11" s="43" t="s">
        <v>90</v>
      </c>
      <c r="C11" s="29"/>
      <c r="D11" s="29"/>
      <c r="E11" s="30"/>
      <c r="F11" s="30">
        <v>0.96</v>
      </c>
      <c r="G11" s="30">
        <v>0.47</v>
      </c>
      <c r="H11" s="30">
        <f>ROUND(D11*(F11+G11),2)</f>
        <v>0</v>
      </c>
      <c r="I11" s="31">
        <f>ROUND(H11,0)</f>
        <v>0</v>
      </c>
      <c r="J11" s="32">
        <v>1</v>
      </c>
      <c r="K11" s="33">
        <f>ROUND(I11*J11,2)</f>
        <v>0</v>
      </c>
      <c r="L11" s="30">
        <f>ROUND(K11*C11,2)</f>
        <v>0</v>
      </c>
      <c r="M11" s="30"/>
      <c r="N11" s="30">
        <f>ROUND(K11*O11*M11/100,2)</f>
        <v>0</v>
      </c>
      <c r="O11" s="30"/>
      <c r="Q11" s="22"/>
      <c r="R11" s="22"/>
      <c r="S11" s="25"/>
      <c r="T11" s="22"/>
      <c r="U11" s="22"/>
      <c r="V11" s="22"/>
      <c r="W11" s="22"/>
      <c r="X11" s="22"/>
      <c r="Y11" s="22"/>
      <c r="Z11" s="22"/>
      <c r="AA11" s="25"/>
      <c r="AB11" s="34"/>
    </row>
    <row r="12" spans="1:28" s="41" customFormat="1" ht="15.75" x14ac:dyDescent="0.25">
      <c r="A12" s="35" t="s">
        <v>121</v>
      </c>
      <c r="B12" s="36"/>
      <c r="C12" s="36">
        <f>SUM(C11:C11)</f>
        <v>0</v>
      </c>
      <c r="D12" s="37"/>
      <c r="E12" s="38"/>
      <c r="F12" s="38"/>
      <c r="G12" s="38"/>
      <c r="H12" s="39"/>
      <c r="I12" s="31"/>
      <c r="J12" s="40"/>
      <c r="K12" s="33"/>
      <c r="L12" s="38">
        <f>SUM(L11:L11)</f>
        <v>0</v>
      </c>
      <c r="M12" s="39"/>
      <c r="N12" s="38">
        <f>SUM(N11:N11)</f>
        <v>0</v>
      </c>
      <c r="O12" s="39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42"/>
    </row>
    <row r="13" spans="1:28" ht="15.75" x14ac:dyDescent="0.25">
      <c r="A13" s="29"/>
      <c r="B13" s="43" t="s">
        <v>91</v>
      </c>
      <c r="C13" s="29"/>
      <c r="D13" s="29"/>
      <c r="E13" s="30"/>
      <c r="F13" s="30">
        <v>0.96</v>
      </c>
      <c r="G13" s="30">
        <v>0.47</v>
      </c>
      <c r="H13" s="30">
        <f>ROUND(D13*(F13+G13),2)</f>
        <v>0</v>
      </c>
      <c r="I13" s="31">
        <f>ROUND(H13,0)</f>
        <v>0</v>
      </c>
      <c r="J13" s="32">
        <v>1</v>
      </c>
      <c r="K13" s="33">
        <f>ROUND(I13*J13,2)</f>
        <v>0</v>
      </c>
      <c r="L13" s="30">
        <f>ROUND(K13*C13,2)</f>
        <v>0</v>
      </c>
      <c r="M13" s="30"/>
      <c r="N13" s="30">
        <f>ROUND(K13*O13*M13/100,2)</f>
        <v>0</v>
      </c>
      <c r="O13" s="30"/>
      <c r="Q13" s="22"/>
      <c r="R13" s="22"/>
      <c r="S13" s="25"/>
      <c r="T13" s="22"/>
      <c r="U13" s="22"/>
      <c r="V13" s="22"/>
      <c r="W13" s="22"/>
      <c r="X13" s="22"/>
      <c r="Y13" s="22"/>
      <c r="Z13" s="22"/>
      <c r="AA13" s="25"/>
      <c r="AB13" s="34"/>
    </row>
    <row r="14" spans="1:28" s="41" customFormat="1" ht="15.75" x14ac:dyDescent="0.25">
      <c r="A14" s="35" t="s">
        <v>122</v>
      </c>
      <c r="B14" s="36"/>
      <c r="C14" s="36">
        <f>SUM(C13:C13)</f>
        <v>0</v>
      </c>
      <c r="D14" s="37"/>
      <c r="E14" s="38"/>
      <c r="F14" s="38"/>
      <c r="G14" s="38"/>
      <c r="H14" s="39"/>
      <c r="I14" s="31"/>
      <c r="J14" s="40"/>
      <c r="K14" s="33"/>
      <c r="L14" s="38">
        <f>SUM(L13:L13)</f>
        <v>0</v>
      </c>
      <c r="M14" s="39"/>
      <c r="N14" s="38">
        <f>SUM(N13:N13)</f>
        <v>0</v>
      </c>
      <c r="O14" s="39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42"/>
    </row>
    <row r="15" spans="1:28" ht="24.6" customHeight="1" x14ac:dyDescent="0.25">
      <c r="A15" s="29"/>
      <c r="B15" s="43"/>
      <c r="C15" s="29"/>
      <c r="D15" s="29"/>
      <c r="E15" s="30"/>
      <c r="F15" s="30">
        <v>0.96</v>
      </c>
      <c r="G15" s="30">
        <v>0.44</v>
      </c>
      <c r="H15" s="30">
        <f>ROUND(D15*(F15+G15),2)</f>
        <v>0</v>
      </c>
      <c r="I15" s="31">
        <f>ROUND(H15,0)</f>
        <v>0</v>
      </c>
      <c r="J15" s="32">
        <v>1</v>
      </c>
      <c r="K15" s="33">
        <f>ROUND(I15*J15,2)</f>
        <v>0</v>
      </c>
      <c r="L15" s="30">
        <f>ROUND(K15*C15,2)</f>
        <v>0</v>
      </c>
      <c r="M15" s="30"/>
      <c r="N15" s="30">
        <f>ROUND(K15*O15*M15/100,2)</f>
        <v>0</v>
      </c>
      <c r="O15" s="30"/>
      <c r="Q15" s="22"/>
      <c r="R15" s="22"/>
      <c r="S15" s="25"/>
      <c r="T15" s="22"/>
      <c r="U15" s="22"/>
      <c r="V15" s="22"/>
      <c r="W15" s="22"/>
      <c r="X15" s="22"/>
      <c r="Y15" s="22"/>
      <c r="Z15" s="22"/>
      <c r="AA15" s="25"/>
      <c r="AB15" s="34"/>
    </row>
    <row r="16" spans="1:28" s="41" customFormat="1" ht="15.75" x14ac:dyDescent="0.25">
      <c r="A16" s="35"/>
      <c r="B16" s="36"/>
      <c r="C16" s="36">
        <f>SUM(C15:C15)</f>
        <v>0</v>
      </c>
      <c r="D16" s="37"/>
      <c r="E16" s="38"/>
      <c r="F16" s="38"/>
      <c r="G16" s="38"/>
      <c r="H16" s="39"/>
      <c r="I16" s="31"/>
      <c r="J16" s="40"/>
      <c r="K16" s="33"/>
      <c r="L16" s="38">
        <f>SUM(L15:L15)</f>
        <v>0</v>
      </c>
      <c r="M16" s="39"/>
      <c r="N16" s="38">
        <f>SUM(N15:N15)</f>
        <v>0</v>
      </c>
      <c r="O16" s="39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42"/>
    </row>
    <row r="17" spans="1:28" ht="15.75" x14ac:dyDescent="0.25">
      <c r="A17" s="29"/>
      <c r="B17" s="29" t="s">
        <v>92</v>
      </c>
      <c r="C17" s="29"/>
      <c r="D17" s="29"/>
      <c r="E17" s="30"/>
      <c r="F17" s="30">
        <v>0.96</v>
      </c>
      <c r="G17" s="30">
        <v>0.47</v>
      </c>
      <c r="H17" s="30">
        <f>ROUND(D17*(F17+G17),2)</f>
        <v>0</v>
      </c>
      <c r="I17" s="31">
        <f>ROUND(H17,0)</f>
        <v>0</v>
      </c>
      <c r="J17" s="32">
        <v>1</v>
      </c>
      <c r="K17" s="33">
        <f>ROUND(I17*J17,2)</f>
        <v>0</v>
      </c>
      <c r="L17" s="30">
        <f>ROUND(K17*C17,2)</f>
        <v>0</v>
      </c>
      <c r="M17" s="30"/>
      <c r="N17" s="30">
        <f>ROUND(K17*O17*M17/100,2)</f>
        <v>0</v>
      </c>
      <c r="O17" s="30"/>
      <c r="Q17" s="22"/>
      <c r="R17" s="22"/>
      <c r="S17" s="25"/>
      <c r="T17" s="22"/>
      <c r="U17" s="22"/>
      <c r="V17" s="22"/>
      <c r="W17" s="22"/>
      <c r="X17" s="22"/>
      <c r="Y17" s="22"/>
      <c r="Z17" s="22"/>
      <c r="AA17" s="25"/>
      <c r="AB17" s="34"/>
    </row>
    <row r="18" spans="1:28" s="41" customFormat="1" ht="15.75" x14ac:dyDescent="0.25">
      <c r="A18" s="35" t="s">
        <v>123</v>
      </c>
      <c r="B18" s="36"/>
      <c r="C18" s="36">
        <f>SUM(C17:C17)</f>
        <v>0</v>
      </c>
      <c r="D18" s="37"/>
      <c r="E18" s="38"/>
      <c r="F18" s="38"/>
      <c r="G18" s="38"/>
      <c r="H18" s="39"/>
      <c r="I18" s="31"/>
      <c r="J18" s="40"/>
      <c r="K18" s="33"/>
      <c r="L18" s="38">
        <f>SUM(L17:L17)</f>
        <v>0</v>
      </c>
      <c r="M18" s="39"/>
      <c r="N18" s="38">
        <f>SUM(N17:N17)</f>
        <v>0</v>
      </c>
      <c r="O18" s="39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42"/>
    </row>
    <row r="19" spans="1:28" ht="15.75" x14ac:dyDescent="0.25">
      <c r="A19" s="29"/>
      <c r="B19" s="29" t="s">
        <v>93</v>
      </c>
      <c r="C19" s="29"/>
      <c r="D19" s="29"/>
      <c r="E19" s="30"/>
      <c r="F19" s="30">
        <v>0.96</v>
      </c>
      <c r="G19" s="30">
        <v>0.47</v>
      </c>
      <c r="H19" s="30">
        <f>ROUND(D19*(F19+G19),2)</f>
        <v>0</v>
      </c>
      <c r="I19" s="31">
        <f>ROUND(H19,0)</f>
        <v>0</v>
      </c>
      <c r="J19" s="32">
        <v>1</v>
      </c>
      <c r="K19" s="33">
        <f>ROUND(I19*J19,2)</f>
        <v>0</v>
      </c>
      <c r="L19" s="30">
        <f>ROUND(K19*C19,2)</f>
        <v>0</v>
      </c>
      <c r="M19" s="30"/>
      <c r="N19" s="30">
        <f>ROUND(K19*O19*M19/100,2)</f>
        <v>0</v>
      </c>
      <c r="O19" s="30"/>
      <c r="Q19" s="22"/>
      <c r="R19" s="22"/>
      <c r="S19" s="25"/>
      <c r="T19" s="22"/>
      <c r="U19" s="22"/>
      <c r="V19" s="22"/>
      <c r="W19" s="22"/>
      <c r="X19" s="22"/>
      <c r="Y19" s="22"/>
      <c r="Z19" s="22"/>
      <c r="AA19" s="25"/>
      <c r="AB19" s="34"/>
    </row>
    <row r="20" spans="1:28" s="41" customFormat="1" ht="15.75" x14ac:dyDescent="0.25">
      <c r="A20" s="35" t="s">
        <v>124</v>
      </c>
      <c r="B20" s="36"/>
      <c r="C20" s="36">
        <f>SUM(C19:C19)</f>
        <v>0</v>
      </c>
      <c r="D20" s="37"/>
      <c r="E20" s="38"/>
      <c r="F20" s="38"/>
      <c r="G20" s="38"/>
      <c r="H20" s="39"/>
      <c r="I20" s="31"/>
      <c r="J20" s="40"/>
      <c r="K20" s="33"/>
      <c r="L20" s="38">
        <f>SUM(L19:L19)</f>
        <v>0</v>
      </c>
      <c r="M20" s="39"/>
      <c r="N20" s="38">
        <f>SUM(N19:N19)</f>
        <v>0</v>
      </c>
      <c r="O20" s="39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42"/>
    </row>
    <row r="21" spans="1:28" ht="15.75" x14ac:dyDescent="0.25">
      <c r="A21" s="29"/>
      <c r="B21" s="29" t="s">
        <v>94</v>
      </c>
      <c r="C21" s="29"/>
      <c r="D21" s="29"/>
      <c r="E21" s="30"/>
      <c r="F21" s="30">
        <v>0.96</v>
      </c>
      <c r="G21" s="30">
        <v>0.47</v>
      </c>
      <c r="H21" s="30">
        <f>ROUND(D21*(F21+G21),2)</f>
        <v>0</v>
      </c>
      <c r="I21" s="31">
        <f>ROUND(H21,0)</f>
        <v>0</v>
      </c>
      <c r="J21" s="32">
        <v>1</v>
      </c>
      <c r="K21" s="33">
        <f>ROUND(I21*J21,2)</f>
        <v>0</v>
      </c>
      <c r="L21" s="30">
        <f>ROUND(K21*C21,2)</f>
        <v>0</v>
      </c>
      <c r="M21" s="30"/>
      <c r="N21" s="30">
        <f>ROUND(K21*O21*M21/100,2)</f>
        <v>0</v>
      </c>
      <c r="O21" s="30"/>
      <c r="Q21" s="22"/>
      <c r="R21" s="22"/>
      <c r="S21" s="25"/>
      <c r="T21" s="22"/>
      <c r="U21" s="22"/>
      <c r="V21" s="22"/>
      <c r="W21" s="22"/>
      <c r="X21" s="22"/>
      <c r="Y21" s="22"/>
      <c r="Z21" s="22"/>
      <c r="AA21" s="25"/>
      <c r="AB21" s="34"/>
    </row>
    <row r="22" spans="1:28" s="41" customFormat="1" ht="15.75" x14ac:dyDescent="0.25">
      <c r="A22" s="35" t="s">
        <v>125</v>
      </c>
      <c r="B22" s="36"/>
      <c r="C22" s="36">
        <f>SUM(C21:C21)</f>
        <v>0</v>
      </c>
      <c r="D22" s="37"/>
      <c r="E22" s="38"/>
      <c r="F22" s="38"/>
      <c r="G22" s="38"/>
      <c r="H22" s="39"/>
      <c r="I22" s="31"/>
      <c r="J22" s="40"/>
      <c r="K22" s="33"/>
      <c r="L22" s="38">
        <f>SUM(L21:L21)</f>
        <v>0</v>
      </c>
      <c r="M22" s="39"/>
      <c r="N22" s="38">
        <f>SUM(N21:N21)</f>
        <v>0</v>
      </c>
      <c r="O22" s="39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42"/>
    </row>
    <row r="23" spans="1:28" ht="15.75" x14ac:dyDescent="0.25">
      <c r="A23" s="29"/>
      <c r="B23" s="43" t="s">
        <v>118</v>
      </c>
      <c r="C23" s="29"/>
      <c r="D23" s="29"/>
      <c r="E23" s="30"/>
      <c r="F23" s="30">
        <v>0.96</v>
      </c>
      <c r="G23" s="30">
        <v>0.47</v>
      </c>
      <c r="H23" s="30">
        <f>ROUND(D23*(F23+G23),2)</f>
        <v>0</v>
      </c>
      <c r="I23" s="31">
        <f>ROUND(H23,0)</f>
        <v>0</v>
      </c>
      <c r="J23" s="32">
        <v>1</v>
      </c>
      <c r="K23" s="33">
        <f>ROUND(I23*J23,2)</f>
        <v>0</v>
      </c>
      <c r="L23" s="30">
        <f>ROUND(K23*C23,2)</f>
        <v>0</v>
      </c>
      <c r="M23" s="30"/>
      <c r="N23" s="30">
        <f>ROUND(K23*O23*M23/100,2)</f>
        <v>0</v>
      </c>
      <c r="O23" s="30"/>
      <c r="Q23" s="22"/>
      <c r="R23" s="22"/>
      <c r="S23" s="25"/>
      <c r="T23" s="22"/>
      <c r="U23" s="22"/>
      <c r="V23" s="22"/>
      <c r="W23" s="22"/>
      <c r="X23" s="22"/>
      <c r="Y23" s="22"/>
      <c r="Z23" s="22"/>
      <c r="AA23" s="25"/>
      <c r="AB23" s="34"/>
    </row>
    <row r="24" spans="1:28" s="41" customFormat="1" ht="15.75" x14ac:dyDescent="0.25">
      <c r="A24" s="35" t="s">
        <v>126</v>
      </c>
      <c r="B24" s="36"/>
      <c r="C24" s="36">
        <f>SUM(C23:C23)</f>
        <v>0</v>
      </c>
      <c r="D24" s="37"/>
      <c r="E24" s="38"/>
      <c r="F24" s="38"/>
      <c r="G24" s="38"/>
      <c r="H24" s="39"/>
      <c r="I24" s="31"/>
      <c r="J24" s="40"/>
      <c r="K24" s="33"/>
      <c r="L24" s="38">
        <f>SUM(L23:L23)</f>
        <v>0</v>
      </c>
      <c r="M24" s="39"/>
      <c r="N24" s="38">
        <f>SUM(N23:N23)</f>
        <v>0</v>
      </c>
      <c r="O24" s="39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42"/>
    </row>
    <row r="25" spans="1:28" ht="15.75" x14ac:dyDescent="0.25">
      <c r="A25" s="29"/>
      <c r="B25" s="29" t="s">
        <v>95</v>
      </c>
      <c r="C25" s="29"/>
      <c r="D25" s="29"/>
      <c r="E25" s="30"/>
      <c r="F25" s="30">
        <v>0.96</v>
      </c>
      <c r="G25" s="30">
        <v>0.47</v>
      </c>
      <c r="H25" s="30">
        <f>ROUND(D25*(F25+G25),2)</f>
        <v>0</v>
      </c>
      <c r="I25" s="31">
        <f>ROUND(H25,0)</f>
        <v>0</v>
      </c>
      <c r="J25" s="32">
        <v>1</v>
      </c>
      <c r="K25" s="33">
        <f>ROUND(I25*J25,2)</f>
        <v>0</v>
      </c>
      <c r="L25" s="30">
        <f>ROUND(K25*C25,2)</f>
        <v>0</v>
      </c>
      <c r="M25" s="30"/>
      <c r="N25" s="30">
        <f>ROUND(K25*O25*M25/100,2)</f>
        <v>0</v>
      </c>
      <c r="O25" s="30"/>
      <c r="Q25" s="22"/>
      <c r="R25" s="22"/>
      <c r="S25" s="25"/>
      <c r="T25" s="22"/>
      <c r="U25" s="22"/>
      <c r="V25" s="22"/>
      <c r="W25" s="22"/>
      <c r="X25" s="22"/>
      <c r="Y25" s="22"/>
      <c r="Z25" s="22"/>
      <c r="AA25" s="25"/>
      <c r="AB25" s="34"/>
    </row>
    <row r="26" spans="1:28" s="41" customFormat="1" ht="15.75" x14ac:dyDescent="0.25">
      <c r="A26" s="35" t="s">
        <v>127</v>
      </c>
      <c r="B26" s="36"/>
      <c r="C26" s="36">
        <f>SUM(C25:C25)</f>
        <v>0</v>
      </c>
      <c r="D26" s="37"/>
      <c r="E26" s="38"/>
      <c r="F26" s="38"/>
      <c r="G26" s="38"/>
      <c r="H26" s="39"/>
      <c r="I26" s="31"/>
      <c r="J26" s="40"/>
      <c r="K26" s="33"/>
      <c r="L26" s="38">
        <f>SUM(L25:L25)</f>
        <v>0</v>
      </c>
      <c r="M26" s="39"/>
      <c r="N26" s="38">
        <f>SUM(N25:N25)</f>
        <v>0</v>
      </c>
      <c r="O26" s="39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42"/>
    </row>
    <row r="27" spans="1:28" ht="15.75" x14ac:dyDescent="0.25">
      <c r="A27" s="29"/>
      <c r="B27" s="29" t="s">
        <v>96</v>
      </c>
      <c r="C27" s="29"/>
      <c r="D27" s="29"/>
      <c r="E27" s="30"/>
      <c r="F27" s="30">
        <v>0.8</v>
      </c>
      <c r="G27" s="30">
        <v>0.31</v>
      </c>
      <c r="H27" s="30">
        <f>ROUND(D27*(F27+G27),2)</f>
        <v>0</v>
      </c>
      <c r="I27" s="31">
        <f>ROUND(H27,0)</f>
        <v>0</v>
      </c>
      <c r="J27" s="32">
        <v>1</v>
      </c>
      <c r="K27" s="33">
        <f>ROUND(I27*J27,2)</f>
        <v>0</v>
      </c>
      <c r="L27" s="30">
        <f>ROUND(K27*C27,2)</f>
        <v>0</v>
      </c>
      <c r="M27" s="30"/>
      <c r="N27" s="30">
        <f>ROUND(K27*O27*M27/100,2)</f>
        <v>0</v>
      </c>
      <c r="O27" s="30"/>
      <c r="Q27" s="22"/>
      <c r="R27" s="22"/>
      <c r="S27" s="25"/>
      <c r="T27" s="22"/>
      <c r="U27" s="22"/>
      <c r="V27" s="22"/>
      <c r="W27" s="22"/>
      <c r="X27" s="22"/>
      <c r="Y27" s="22"/>
      <c r="Z27" s="22"/>
      <c r="AA27" s="25"/>
      <c r="AB27" s="34"/>
    </row>
    <row r="28" spans="1:28" s="41" customFormat="1" ht="15.75" x14ac:dyDescent="0.25">
      <c r="A28" s="35" t="s">
        <v>128</v>
      </c>
      <c r="B28" s="36"/>
      <c r="C28" s="36">
        <f>SUM(C27:C27)</f>
        <v>0</v>
      </c>
      <c r="D28" s="37"/>
      <c r="E28" s="38"/>
      <c r="F28" s="38"/>
      <c r="G28" s="38"/>
      <c r="H28" s="39"/>
      <c r="I28" s="31"/>
      <c r="J28" s="40"/>
      <c r="K28" s="33"/>
      <c r="L28" s="38">
        <f>SUM(L27:L27)</f>
        <v>0</v>
      </c>
      <c r="M28" s="39"/>
      <c r="N28" s="38">
        <f>SUM(N27:N27)</f>
        <v>0</v>
      </c>
      <c r="O28" s="39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42"/>
    </row>
    <row r="29" spans="1:28" s="41" customFormat="1" ht="13.9" customHeight="1" x14ac:dyDescent="0.25">
      <c r="A29" s="44"/>
      <c r="B29" s="45" t="s">
        <v>97</v>
      </c>
      <c r="C29" s="46"/>
      <c r="D29" s="29"/>
      <c r="E29" s="30"/>
      <c r="F29" s="30">
        <v>0.96</v>
      </c>
      <c r="G29" s="30">
        <v>0.47</v>
      </c>
      <c r="H29" s="30">
        <f>ROUND(D29*(F29+G29),2)</f>
        <v>0</v>
      </c>
      <c r="I29" s="31">
        <f>ROUND(H29,0)</f>
        <v>0</v>
      </c>
      <c r="J29" s="32">
        <v>1</v>
      </c>
      <c r="K29" s="33">
        <f>ROUND(I29*J29,2)</f>
        <v>0</v>
      </c>
      <c r="L29" s="30">
        <f>ROUND(K29*C29,2)</f>
        <v>0</v>
      </c>
      <c r="M29" s="30"/>
      <c r="N29" s="30">
        <f>ROUND(K29*O29*M29/100,2)</f>
        <v>0</v>
      </c>
      <c r="O29" s="30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42"/>
    </row>
    <row r="30" spans="1:28" s="41" customFormat="1" ht="15.75" x14ac:dyDescent="0.25">
      <c r="A30" s="35" t="s">
        <v>129</v>
      </c>
      <c r="B30" s="36"/>
      <c r="C30" s="36">
        <f>SUM(C29:C29)</f>
        <v>0</v>
      </c>
      <c r="D30" s="37"/>
      <c r="E30" s="38"/>
      <c r="F30" s="38"/>
      <c r="G30" s="38"/>
      <c r="H30" s="39"/>
      <c r="I30" s="31"/>
      <c r="J30" s="40"/>
      <c r="K30" s="33"/>
      <c r="L30" s="38">
        <f>SUM(L29:L29)</f>
        <v>0</v>
      </c>
      <c r="M30" s="39"/>
      <c r="N30" s="38">
        <f>SUM(N29:N29)</f>
        <v>0</v>
      </c>
      <c r="O30" s="39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42"/>
    </row>
    <row r="31" spans="1:28" s="41" customFormat="1" ht="30" customHeight="1" x14ac:dyDescent="0.25">
      <c r="A31" s="44"/>
      <c r="B31" s="45" t="s">
        <v>98</v>
      </c>
      <c r="C31" s="46"/>
      <c r="D31" s="29"/>
      <c r="E31" s="30"/>
      <c r="F31" s="30">
        <v>0.96</v>
      </c>
      <c r="G31" s="30">
        <v>0.47</v>
      </c>
      <c r="H31" s="30">
        <f>ROUND(D31*(F31+G31),2)</f>
        <v>0</v>
      </c>
      <c r="I31" s="31">
        <f>ROUND(H31,0)</f>
        <v>0</v>
      </c>
      <c r="J31" s="32">
        <v>1</v>
      </c>
      <c r="K31" s="33">
        <f>ROUND(I31*J31,2)</f>
        <v>0</v>
      </c>
      <c r="L31" s="30">
        <f>ROUND(K31*C31,2)</f>
        <v>0</v>
      </c>
      <c r="M31" s="30"/>
      <c r="N31" s="30">
        <f>ROUND(K31*O31*M31/100,2)</f>
        <v>0</v>
      </c>
      <c r="O31" s="30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42"/>
    </row>
    <row r="32" spans="1:28" s="41" customFormat="1" ht="15.75" x14ac:dyDescent="0.25">
      <c r="A32" s="35" t="s">
        <v>130</v>
      </c>
      <c r="B32" s="36"/>
      <c r="C32" s="36">
        <f>SUM(C31:C31)</f>
        <v>0</v>
      </c>
      <c r="D32" s="37"/>
      <c r="E32" s="38"/>
      <c r="F32" s="38"/>
      <c r="G32" s="38"/>
      <c r="H32" s="39"/>
      <c r="I32" s="31"/>
      <c r="J32" s="40"/>
      <c r="K32" s="33"/>
      <c r="L32" s="38">
        <f>SUM(L31:L31)</f>
        <v>0</v>
      </c>
      <c r="M32" s="39"/>
      <c r="N32" s="38">
        <f>SUM(N31:N31)</f>
        <v>0</v>
      </c>
      <c r="O32" s="39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42"/>
    </row>
    <row r="33" spans="1:28" s="41" customFormat="1" ht="39" x14ac:dyDescent="0.25">
      <c r="A33" s="44"/>
      <c r="B33" s="43" t="s">
        <v>177</v>
      </c>
      <c r="C33" s="69"/>
      <c r="D33" s="29"/>
      <c r="E33" s="30"/>
      <c r="F33" s="30">
        <v>0.96</v>
      </c>
      <c r="G33" s="30">
        <v>0.47</v>
      </c>
      <c r="H33" s="30">
        <f>ROUND(D33*(F33+G33),2)</f>
        <v>0</v>
      </c>
      <c r="I33" s="31">
        <f>ROUND(H33,0)</f>
        <v>0</v>
      </c>
      <c r="J33" s="32">
        <v>1</v>
      </c>
      <c r="K33" s="33">
        <f>ROUND(I33*J33,2)</f>
        <v>0</v>
      </c>
      <c r="L33" s="30">
        <f>ROUND(K33*C33,2)</f>
        <v>0</v>
      </c>
      <c r="M33" s="30"/>
      <c r="N33" s="30">
        <f>ROUND(K33*O33*M33/100,2)</f>
        <v>0</v>
      </c>
      <c r="O33" s="30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42"/>
    </row>
    <row r="34" spans="1:28" s="41" customFormat="1" ht="26.25" customHeight="1" x14ac:dyDescent="0.25">
      <c r="A34" s="73" t="s">
        <v>178</v>
      </c>
      <c r="B34" s="74"/>
      <c r="C34" s="70">
        <f>SUM(C33:C33)</f>
        <v>0</v>
      </c>
      <c r="D34" s="37"/>
      <c r="E34" s="38"/>
      <c r="F34" s="38"/>
      <c r="G34" s="38"/>
      <c r="H34" s="39"/>
      <c r="I34" s="31"/>
      <c r="J34" s="40"/>
      <c r="K34" s="33"/>
      <c r="L34" s="38">
        <f>SUM(L33:L33)</f>
        <v>0</v>
      </c>
      <c r="M34" s="39"/>
      <c r="N34" s="38">
        <f>SUM(N33:N33)</f>
        <v>0</v>
      </c>
      <c r="O34" s="39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42"/>
    </row>
    <row r="35" spans="1:28" s="48" customFormat="1" ht="15.75" x14ac:dyDescent="0.25">
      <c r="A35" s="29"/>
      <c r="B35" s="29" t="s">
        <v>188</v>
      </c>
      <c r="C35" s="71"/>
      <c r="D35" s="29"/>
      <c r="E35" s="30"/>
      <c r="F35" s="30">
        <v>0.96</v>
      </c>
      <c r="G35" s="30">
        <v>0.47</v>
      </c>
      <c r="H35" s="30">
        <f>ROUND(D35*(F35+G35),2)</f>
        <v>0</v>
      </c>
      <c r="I35" s="31">
        <f>ROUND(H35,0)</f>
        <v>0</v>
      </c>
      <c r="J35" s="32">
        <v>1</v>
      </c>
      <c r="K35" s="33">
        <f>ROUND(I35*J35,2)</f>
        <v>0</v>
      </c>
      <c r="L35" s="30">
        <f>ROUND(K35*C35,2)</f>
        <v>0</v>
      </c>
      <c r="M35" s="30"/>
      <c r="N35" s="30">
        <f>ROUND(K35*O35*M35/100,2)</f>
        <v>0</v>
      </c>
      <c r="O35" s="30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49"/>
    </row>
    <row r="36" spans="1:28" s="41" customFormat="1" ht="15.75" x14ac:dyDescent="0.25">
      <c r="A36" s="35" t="s">
        <v>131</v>
      </c>
      <c r="B36" s="36"/>
      <c r="C36" s="70">
        <f>SUM(C35:C35)</f>
        <v>0</v>
      </c>
      <c r="D36" s="37"/>
      <c r="E36" s="38"/>
      <c r="F36" s="38"/>
      <c r="G36" s="38"/>
      <c r="H36" s="39"/>
      <c r="I36" s="31"/>
      <c r="J36" s="40"/>
      <c r="K36" s="33"/>
      <c r="L36" s="38">
        <f>SUM(L35:L35)</f>
        <v>0</v>
      </c>
      <c r="M36" s="39"/>
      <c r="N36" s="38">
        <f>SUM(N35:N35)</f>
        <v>0</v>
      </c>
      <c r="O36" s="39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42"/>
    </row>
    <row r="37" spans="1:28" ht="15.75" x14ac:dyDescent="0.25">
      <c r="A37" s="29"/>
      <c r="B37" s="75" t="s">
        <v>179</v>
      </c>
      <c r="C37" s="71"/>
      <c r="D37" s="29"/>
      <c r="E37" s="30"/>
      <c r="F37" s="30">
        <v>0.96</v>
      </c>
      <c r="G37" s="30">
        <v>0.47</v>
      </c>
      <c r="H37" s="30">
        <f>ROUND(D37*(F37+G37),2)</f>
        <v>0</v>
      </c>
      <c r="I37" s="31">
        <f>ROUND(H37,0)</f>
        <v>0</v>
      </c>
      <c r="J37" s="32">
        <v>1</v>
      </c>
      <c r="K37" s="33">
        <f>ROUND(I37*J37,2)</f>
        <v>0</v>
      </c>
      <c r="L37" s="30">
        <f>ROUND(K37*C37,2)</f>
        <v>0</v>
      </c>
      <c r="M37" s="30"/>
      <c r="N37" s="30">
        <f>ROUND(K37*O37*M37/100,2)</f>
        <v>0</v>
      </c>
      <c r="O37" s="30"/>
      <c r="Q37" s="22"/>
      <c r="R37" s="22"/>
      <c r="S37" s="25"/>
      <c r="T37" s="22"/>
      <c r="U37" s="22"/>
      <c r="V37" s="22"/>
      <c r="W37" s="22"/>
      <c r="X37" s="22"/>
      <c r="Y37" s="22"/>
      <c r="Z37" s="22"/>
      <c r="AA37" s="25"/>
      <c r="AB37" s="34"/>
    </row>
    <row r="38" spans="1:28" s="41" customFormat="1" ht="15.75" x14ac:dyDescent="0.25">
      <c r="A38" s="35" t="s">
        <v>180</v>
      </c>
      <c r="B38" s="36"/>
      <c r="C38" s="70">
        <f>SUM(C37:C37)</f>
        <v>0</v>
      </c>
      <c r="D38" s="37"/>
      <c r="E38" s="38"/>
      <c r="F38" s="38"/>
      <c r="G38" s="38"/>
      <c r="H38" s="39"/>
      <c r="I38" s="31"/>
      <c r="J38" s="40"/>
      <c r="K38" s="33"/>
      <c r="L38" s="38">
        <f>SUM(L37:L37)</f>
        <v>0</v>
      </c>
      <c r="M38" s="39"/>
      <c r="N38" s="38">
        <f>SUM(N37:N37)</f>
        <v>0</v>
      </c>
      <c r="O38" s="39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42"/>
    </row>
    <row r="39" spans="1:28" s="48" customFormat="1" ht="15.75" x14ac:dyDescent="0.25">
      <c r="A39" s="29"/>
      <c r="B39" s="50" t="s">
        <v>68</v>
      </c>
      <c r="C39" s="72"/>
      <c r="D39" s="29"/>
      <c r="E39" s="30"/>
      <c r="F39" s="30">
        <v>0.96</v>
      </c>
      <c r="G39" s="30">
        <v>0.47</v>
      </c>
      <c r="H39" s="30">
        <f>ROUND(D39*(F39+G39),2)</f>
        <v>0</v>
      </c>
      <c r="I39" s="31">
        <f>ROUND(H39,0)</f>
        <v>0</v>
      </c>
      <c r="J39" s="32">
        <v>1</v>
      </c>
      <c r="K39" s="33">
        <f>ROUND(I39*J39,2)</f>
        <v>0</v>
      </c>
      <c r="L39" s="30">
        <f>ROUND(K39*C39,2)</f>
        <v>0</v>
      </c>
      <c r="M39" s="30"/>
      <c r="N39" s="30">
        <f>ROUND(K39*O39*M39/100,2)</f>
        <v>0</v>
      </c>
      <c r="O39" s="30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49"/>
    </row>
    <row r="40" spans="1:28" s="41" customFormat="1" ht="15.75" x14ac:dyDescent="0.25">
      <c r="A40" s="35" t="s">
        <v>132</v>
      </c>
      <c r="B40" s="36"/>
      <c r="C40" s="70">
        <f>SUM(C39:C39)</f>
        <v>0</v>
      </c>
      <c r="D40" s="37"/>
      <c r="E40" s="38"/>
      <c r="F40" s="38"/>
      <c r="G40" s="38"/>
      <c r="H40" s="39"/>
      <c r="I40" s="31"/>
      <c r="J40" s="40"/>
      <c r="K40" s="33"/>
      <c r="L40" s="38">
        <f>SUM(L39:L39)</f>
        <v>0</v>
      </c>
      <c r="M40" s="39"/>
      <c r="N40" s="38">
        <f>SUM(N39:N39)</f>
        <v>0</v>
      </c>
      <c r="O40" s="39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42"/>
    </row>
    <row r="41" spans="1:28" ht="15.75" x14ac:dyDescent="0.25">
      <c r="A41" s="29"/>
      <c r="B41" s="29" t="s">
        <v>99</v>
      </c>
      <c r="C41" s="71"/>
      <c r="D41" s="29"/>
      <c r="E41" s="30"/>
      <c r="F41" s="30">
        <v>0.96</v>
      </c>
      <c r="G41" s="30">
        <v>0.47</v>
      </c>
      <c r="H41" s="30">
        <f>ROUND(D41*(F41+G41),2)</f>
        <v>0</v>
      </c>
      <c r="I41" s="31">
        <f>ROUND(H41,0)</f>
        <v>0</v>
      </c>
      <c r="J41" s="32">
        <v>1</v>
      </c>
      <c r="K41" s="33">
        <f>ROUND(I41*J41,2)</f>
        <v>0</v>
      </c>
      <c r="L41" s="30">
        <f>ROUND(K41*C41,2)</f>
        <v>0</v>
      </c>
      <c r="M41" s="30"/>
      <c r="N41" s="30">
        <f>ROUND(K41*O41*M41/100,2)</f>
        <v>0</v>
      </c>
      <c r="O41" s="30"/>
      <c r="Q41" s="22"/>
      <c r="R41" s="22"/>
      <c r="S41" s="25"/>
      <c r="T41" s="22"/>
      <c r="U41" s="22"/>
      <c r="V41" s="22"/>
      <c r="W41" s="22"/>
      <c r="X41" s="22"/>
      <c r="Y41" s="22"/>
      <c r="Z41" s="22"/>
      <c r="AA41" s="25"/>
      <c r="AB41" s="34"/>
    </row>
    <row r="42" spans="1:28" s="41" customFormat="1" ht="15.75" x14ac:dyDescent="0.25">
      <c r="A42" s="35" t="s">
        <v>133</v>
      </c>
      <c r="B42" s="36"/>
      <c r="C42" s="70">
        <f>SUM(C41:C41)</f>
        <v>0</v>
      </c>
      <c r="D42" s="37"/>
      <c r="E42" s="38"/>
      <c r="F42" s="38"/>
      <c r="G42" s="38"/>
      <c r="H42" s="39"/>
      <c r="I42" s="31"/>
      <c r="J42" s="40"/>
      <c r="K42" s="33"/>
      <c r="L42" s="38">
        <f>SUM(L41:L41)</f>
        <v>0</v>
      </c>
      <c r="M42" s="39"/>
      <c r="N42" s="38">
        <f>SUM(N41:N41)</f>
        <v>0</v>
      </c>
      <c r="O42" s="39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42"/>
    </row>
    <row r="43" spans="1:28" ht="15.75" x14ac:dyDescent="0.25">
      <c r="A43" s="29"/>
      <c r="B43" s="75" t="s">
        <v>181</v>
      </c>
      <c r="C43" s="71"/>
      <c r="D43" s="29"/>
      <c r="E43" s="30"/>
      <c r="F43" s="30">
        <v>0.96</v>
      </c>
      <c r="G43" s="30">
        <v>0.47</v>
      </c>
      <c r="H43" s="30">
        <f>ROUND(D43*(F43+G43),2)</f>
        <v>0</v>
      </c>
      <c r="I43" s="31">
        <f>ROUND(H43,0)</f>
        <v>0</v>
      </c>
      <c r="J43" s="32">
        <v>1</v>
      </c>
      <c r="K43" s="33">
        <f>ROUND(I43*J43,2)</f>
        <v>0</v>
      </c>
      <c r="L43" s="30">
        <f>ROUND(K43*C43,2)</f>
        <v>0</v>
      </c>
      <c r="M43" s="30"/>
      <c r="N43" s="30">
        <f>ROUND(K43*O43*M43/100,2)</f>
        <v>0</v>
      </c>
      <c r="O43" s="30"/>
      <c r="Q43" s="22"/>
      <c r="R43" s="22"/>
      <c r="S43" s="25"/>
      <c r="T43" s="22"/>
      <c r="U43" s="22"/>
      <c r="V43" s="22"/>
      <c r="W43" s="22"/>
      <c r="X43" s="22"/>
      <c r="Y43" s="22"/>
      <c r="Z43" s="22"/>
      <c r="AA43" s="25"/>
      <c r="AB43" s="34"/>
    </row>
    <row r="44" spans="1:28" s="48" customFormat="1" ht="15.75" x14ac:dyDescent="0.25">
      <c r="A44" s="29" t="s">
        <v>31</v>
      </c>
      <c r="B44" s="75" t="s">
        <v>181</v>
      </c>
      <c r="C44" s="72"/>
      <c r="D44" s="29"/>
      <c r="E44" s="52"/>
      <c r="F44" s="30">
        <v>0.96</v>
      </c>
      <c r="G44" s="30">
        <v>0.47</v>
      </c>
      <c r="H44" s="30">
        <f>ROUND(D44*(F44+G44),2)</f>
        <v>0</v>
      </c>
      <c r="I44" s="31">
        <f>ROUND(H44,0)</f>
        <v>0</v>
      </c>
      <c r="J44" s="32">
        <v>1</v>
      </c>
      <c r="K44" s="33">
        <f>ROUND(I44*J44,2)</f>
        <v>0</v>
      </c>
      <c r="L44" s="30">
        <f>ROUND(K44*C44,2)</f>
        <v>0</v>
      </c>
      <c r="M44" s="30"/>
      <c r="N44" s="30">
        <f>ROUND(K44*O44*M44/100,2)</f>
        <v>0</v>
      </c>
      <c r="O44" s="3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49"/>
    </row>
    <row r="45" spans="1:28" s="41" customFormat="1" ht="15.75" x14ac:dyDescent="0.25">
      <c r="A45" s="35" t="s">
        <v>182</v>
      </c>
      <c r="B45" s="36"/>
      <c r="C45" s="70">
        <f>SUM(C43:C44)</f>
        <v>0</v>
      </c>
      <c r="D45" s="37"/>
      <c r="E45" s="38"/>
      <c r="F45" s="38"/>
      <c r="G45" s="38"/>
      <c r="H45" s="39"/>
      <c r="I45" s="31"/>
      <c r="J45" s="40"/>
      <c r="K45" s="33"/>
      <c r="L45" s="38">
        <f>SUM(L43:L44)</f>
        <v>0</v>
      </c>
      <c r="M45" s="39"/>
      <c r="N45" s="38">
        <f>SUM(N43:N44)</f>
        <v>0</v>
      </c>
      <c r="O45" s="39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42"/>
    </row>
    <row r="46" spans="1:28" ht="15.75" x14ac:dyDescent="0.25">
      <c r="A46" s="29"/>
      <c r="B46" s="75" t="s">
        <v>183</v>
      </c>
      <c r="C46" s="71"/>
      <c r="D46" s="29"/>
      <c r="E46" s="30"/>
      <c r="F46" s="30">
        <v>0.96</v>
      </c>
      <c r="G46" s="30">
        <v>0.47</v>
      </c>
      <c r="H46" s="30">
        <f>ROUND(D46*(F46+G46),2)</f>
        <v>0</v>
      </c>
      <c r="I46" s="31">
        <f>ROUND(H46,0)</f>
        <v>0</v>
      </c>
      <c r="J46" s="32">
        <v>1</v>
      </c>
      <c r="K46" s="33">
        <f>ROUND(I46*J46,2)</f>
        <v>0</v>
      </c>
      <c r="L46" s="30">
        <f>ROUND(K46*C46,2)</f>
        <v>0</v>
      </c>
      <c r="M46" s="30"/>
      <c r="N46" s="30">
        <f>ROUND(K46*O46*M46/100,2)</f>
        <v>0</v>
      </c>
      <c r="O46" s="30"/>
      <c r="Q46" s="22"/>
      <c r="R46" s="22"/>
      <c r="S46" s="25"/>
      <c r="T46" s="22"/>
      <c r="U46" s="22"/>
      <c r="V46" s="22"/>
      <c r="W46" s="22"/>
      <c r="X46" s="22"/>
      <c r="Y46" s="22"/>
      <c r="Z46" s="22"/>
      <c r="AA46" s="25"/>
      <c r="AB46" s="34"/>
    </row>
    <row r="47" spans="1:28" s="48" customFormat="1" ht="15.75" x14ac:dyDescent="0.25">
      <c r="A47" s="29" t="s">
        <v>31</v>
      </c>
      <c r="B47" s="75" t="s">
        <v>183</v>
      </c>
      <c r="C47" s="72"/>
      <c r="D47" s="29"/>
      <c r="E47" s="52"/>
      <c r="F47" s="30">
        <v>0.96</v>
      </c>
      <c r="G47" s="30">
        <v>0.47</v>
      </c>
      <c r="H47" s="30">
        <f>ROUND(D47*(F47+G47),2)</f>
        <v>0</v>
      </c>
      <c r="I47" s="31">
        <f>ROUND(H47,0)</f>
        <v>0</v>
      </c>
      <c r="J47" s="32">
        <v>1</v>
      </c>
      <c r="K47" s="33">
        <f>ROUND(I47*J47,2)</f>
        <v>0</v>
      </c>
      <c r="L47" s="30">
        <f>ROUND(K47*C47,2)</f>
        <v>0</v>
      </c>
      <c r="M47" s="30"/>
      <c r="N47" s="30">
        <f>ROUND(K47*O47*M47/100,2)</f>
        <v>0</v>
      </c>
      <c r="O47" s="30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49"/>
    </row>
    <row r="48" spans="1:28" s="41" customFormat="1" ht="15.75" x14ac:dyDescent="0.25">
      <c r="A48" s="35" t="s">
        <v>184</v>
      </c>
      <c r="B48" s="36"/>
      <c r="C48" s="70">
        <f>SUM(C46:C47)</f>
        <v>0</v>
      </c>
      <c r="D48" s="37"/>
      <c r="E48" s="38"/>
      <c r="F48" s="38"/>
      <c r="G48" s="38"/>
      <c r="H48" s="39"/>
      <c r="I48" s="31"/>
      <c r="J48" s="40"/>
      <c r="K48" s="33"/>
      <c r="L48" s="38">
        <f>SUM(L46:L47)</f>
        <v>0</v>
      </c>
      <c r="M48" s="39"/>
      <c r="N48" s="38">
        <f>SUM(N46:N47)</f>
        <v>0</v>
      </c>
      <c r="O48" s="39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42"/>
    </row>
    <row r="49" spans="1:28" ht="15.75" x14ac:dyDescent="0.25">
      <c r="A49" s="53"/>
      <c r="B49" s="29" t="s">
        <v>38</v>
      </c>
      <c r="C49" s="71"/>
      <c r="D49" s="29"/>
      <c r="E49" s="30"/>
      <c r="F49" s="30">
        <v>0.96</v>
      </c>
      <c r="G49" s="30">
        <v>0.47</v>
      </c>
      <c r="H49" s="30">
        <f>ROUND(D49*(F49+G49),2)</f>
        <v>0</v>
      </c>
      <c r="I49" s="31">
        <f>ROUND(H49,0)</f>
        <v>0</v>
      </c>
      <c r="J49" s="32">
        <v>1</v>
      </c>
      <c r="K49" s="33">
        <f>ROUND(I49*J49,2)</f>
        <v>0</v>
      </c>
      <c r="L49" s="30">
        <f>ROUND(K49*C49,2)</f>
        <v>0</v>
      </c>
      <c r="M49" s="30"/>
      <c r="N49" s="30">
        <f>ROUND(K49*O49*M49/100,2)</f>
        <v>0</v>
      </c>
      <c r="O49" s="30"/>
      <c r="Q49" s="22"/>
      <c r="R49" s="22"/>
      <c r="S49" s="25"/>
      <c r="T49" s="22"/>
      <c r="U49" s="22"/>
      <c r="V49" s="22"/>
      <c r="W49" s="22"/>
      <c r="X49" s="22"/>
      <c r="Y49" s="22"/>
      <c r="Z49" s="22"/>
      <c r="AA49" s="25"/>
      <c r="AB49" s="34"/>
    </row>
    <row r="50" spans="1:28" ht="15.75" x14ac:dyDescent="0.25">
      <c r="A50" s="53"/>
      <c r="B50" s="29" t="s">
        <v>38</v>
      </c>
      <c r="C50" s="71"/>
      <c r="D50" s="29"/>
      <c r="E50" s="30"/>
      <c r="F50" s="30">
        <v>0.96</v>
      </c>
      <c r="G50" s="30">
        <v>0.47</v>
      </c>
      <c r="H50" s="30">
        <f>ROUND(D50*(F50+G50),2)</f>
        <v>0</v>
      </c>
      <c r="I50" s="31">
        <f>ROUND(H50,0)</f>
        <v>0</v>
      </c>
      <c r="J50" s="32">
        <v>1</v>
      </c>
      <c r="K50" s="33">
        <f>ROUND(I50*J50,2)</f>
        <v>0</v>
      </c>
      <c r="L50" s="30">
        <f>ROUND(K50*C50,2)</f>
        <v>0</v>
      </c>
      <c r="M50" s="30"/>
      <c r="N50" s="30">
        <f>ROUND(K50*O50*M50/100,2)</f>
        <v>0</v>
      </c>
      <c r="O50" s="30"/>
      <c r="Q50" s="22"/>
      <c r="R50" s="22"/>
      <c r="S50" s="25"/>
      <c r="T50" s="22"/>
      <c r="U50" s="22"/>
      <c r="V50" s="22"/>
      <c r="W50" s="22"/>
      <c r="X50" s="22"/>
      <c r="Y50" s="22"/>
      <c r="Z50" s="22"/>
      <c r="AA50" s="25"/>
      <c r="AB50" s="34"/>
    </row>
    <row r="51" spans="1:28" ht="15.75" x14ac:dyDescent="0.25">
      <c r="A51" s="53"/>
      <c r="B51" s="29" t="s">
        <v>38</v>
      </c>
      <c r="C51" s="71"/>
      <c r="D51" s="29"/>
      <c r="E51" s="30"/>
      <c r="F51" s="30">
        <v>0.96</v>
      </c>
      <c r="G51" s="30">
        <v>0.47</v>
      </c>
      <c r="H51" s="30">
        <f>ROUND(D51*(F51+G51),2)</f>
        <v>0</v>
      </c>
      <c r="I51" s="31">
        <f>ROUND(H51,0)</f>
        <v>0</v>
      </c>
      <c r="J51" s="32">
        <v>1</v>
      </c>
      <c r="K51" s="33">
        <f>ROUND(I51*J51,2)</f>
        <v>0</v>
      </c>
      <c r="L51" s="30">
        <f>ROUND(K51*C51,2)</f>
        <v>0</v>
      </c>
      <c r="M51" s="30"/>
      <c r="N51" s="30">
        <f>ROUND(K51*O51*M51/100,2)</f>
        <v>0</v>
      </c>
      <c r="O51" s="30"/>
      <c r="Q51" s="22"/>
      <c r="R51" s="22"/>
      <c r="S51" s="25"/>
      <c r="T51" s="22"/>
      <c r="U51" s="22"/>
      <c r="V51" s="22"/>
      <c r="W51" s="22"/>
      <c r="X51" s="22"/>
      <c r="Y51" s="22"/>
      <c r="Z51" s="22"/>
      <c r="AA51" s="25"/>
      <c r="AB51" s="34"/>
    </row>
    <row r="52" spans="1:28" ht="15.75" x14ac:dyDescent="0.25">
      <c r="A52" s="53"/>
      <c r="B52" s="29" t="s">
        <v>38</v>
      </c>
      <c r="C52" s="71"/>
      <c r="D52" s="29"/>
      <c r="E52" s="30"/>
      <c r="F52" s="30">
        <v>0.96</v>
      </c>
      <c r="G52" s="30">
        <v>0.47</v>
      </c>
      <c r="H52" s="30">
        <f>ROUND(D52*(F52+G52),2)</f>
        <v>0</v>
      </c>
      <c r="I52" s="31">
        <f>ROUND(H52,0)</f>
        <v>0</v>
      </c>
      <c r="J52" s="32">
        <v>1</v>
      </c>
      <c r="K52" s="33">
        <f>ROUND(I52*J52,2)</f>
        <v>0</v>
      </c>
      <c r="L52" s="30">
        <f>ROUND(K52*C52,2)</f>
        <v>0</v>
      </c>
      <c r="M52" s="30"/>
      <c r="N52" s="30">
        <f>ROUND(K52*O52*M52/100,2)</f>
        <v>0</v>
      </c>
      <c r="O52" s="30"/>
      <c r="Q52" s="22"/>
      <c r="R52" s="22"/>
      <c r="S52" s="25"/>
      <c r="T52" s="22"/>
      <c r="U52" s="22"/>
      <c r="V52" s="22"/>
      <c r="W52" s="22"/>
      <c r="X52" s="22"/>
      <c r="Y52" s="22"/>
      <c r="Z52" s="22"/>
      <c r="AA52" s="25"/>
      <c r="AB52" s="34"/>
    </row>
    <row r="53" spans="1:28" s="41" customFormat="1" ht="15.75" x14ac:dyDescent="0.25">
      <c r="A53" s="35" t="s">
        <v>134</v>
      </c>
      <c r="B53" s="36"/>
      <c r="C53" s="36">
        <f>SUM(C49:C52)</f>
        <v>0</v>
      </c>
      <c r="D53" s="37"/>
      <c r="E53" s="38"/>
      <c r="F53" s="38"/>
      <c r="G53" s="38"/>
      <c r="H53" s="39"/>
      <c r="I53" s="31"/>
      <c r="J53" s="40"/>
      <c r="K53" s="33"/>
      <c r="L53" s="38">
        <f>SUM(L49:L52)</f>
        <v>0</v>
      </c>
      <c r="M53" s="38"/>
      <c r="N53" s="38">
        <f>SUM(N49:N52)</f>
        <v>0</v>
      </c>
      <c r="O53" s="38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42"/>
    </row>
    <row r="54" spans="1:28" ht="15.75" x14ac:dyDescent="0.25">
      <c r="A54" s="29"/>
      <c r="B54" s="29" t="s">
        <v>101</v>
      </c>
      <c r="C54" s="29"/>
      <c r="D54" s="29"/>
      <c r="E54" s="30"/>
      <c r="F54" s="30">
        <v>0.96</v>
      </c>
      <c r="G54" s="30">
        <v>0.47</v>
      </c>
      <c r="H54" s="30">
        <f>ROUND(D54*(F54+G54),2)</f>
        <v>0</v>
      </c>
      <c r="I54" s="31">
        <f>ROUND(H54,0)</f>
        <v>0</v>
      </c>
      <c r="J54" s="32">
        <v>1</v>
      </c>
      <c r="K54" s="33">
        <f>ROUND(I54*J54,2)</f>
        <v>0</v>
      </c>
      <c r="L54" s="30">
        <f>ROUND(K54*C54,2)</f>
        <v>0</v>
      </c>
      <c r="M54" s="30"/>
      <c r="N54" s="30">
        <f>ROUND(K54*O54*M54/100,2)</f>
        <v>0</v>
      </c>
      <c r="O54" s="30"/>
      <c r="Q54" s="22"/>
      <c r="R54" s="22"/>
      <c r="S54" s="25"/>
      <c r="T54" s="22"/>
      <c r="U54" s="22"/>
      <c r="V54" s="22"/>
      <c r="W54" s="22"/>
      <c r="X54" s="22"/>
      <c r="Y54" s="22"/>
      <c r="Z54" s="22"/>
      <c r="AA54" s="25"/>
      <c r="AB54" s="34"/>
    </row>
    <row r="55" spans="1:28" ht="15.75" x14ac:dyDescent="0.25">
      <c r="A55" s="29"/>
      <c r="B55" s="29" t="s">
        <v>101</v>
      </c>
      <c r="C55" s="29"/>
      <c r="D55" s="29"/>
      <c r="E55" s="30"/>
      <c r="F55" s="30">
        <v>0.96</v>
      </c>
      <c r="G55" s="30">
        <v>0.47</v>
      </c>
      <c r="H55" s="30">
        <f>ROUND(D55*(F55+G55),2)</f>
        <v>0</v>
      </c>
      <c r="I55" s="31">
        <f t="shared" ref="I55:I68" si="0">ROUND(H55,0)</f>
        <v>0</v>
      </c>
      <c r="J55" s="32">
        <v>1</v>
      </c>
      <c r="K55" s="33">
        <f>ROUND(I55*J55,2)</f>
        <v>0</v>
      </c>
      <c r="L55" s="30">
        <f>ROUND(K55*C55,2)</f>
        <v>0</v>
      </c>
      <c r="M55" s="30"/>
      <c r="N55" s="30">
        <f>ROUND(K55*O55*M55/100,2)</f>
        <v>0</v>
      </c>
      <c r="O55" s="30"/>
      <c r="Q55" s="22"/>
      <c r="R55" s="22"/>
      <c r="S55" s="25"/>
      <c r="T55" s="22"/>
      <c r="U55" s="22"/>
      <c r="V55" s="22"/>
      <c r="W55" s="22"/>
      <c r="X55" s="22"/>
      <c r="Y55" s="22"/>
      <c r="Z55" s="22"/>
      <c r="AA55" s="25"/>
      <c r="AB55" s="34"/>
    </row>
    <row r="56" spans="1:28" ht="15.75" x14ac:dyDescent="0.25">
      <c r="A56" s="29"/>
      <c r="B56" s="29" t="s">
        <v>101</v>
      </c>
      <c r="C56" s="29"/>
      <c r="D56" s="29"/>
      <c r="E56" s="30"/>
      <c r="F56" s="30">
        <v>0.96</v>
      </c>
      <c r="G56" s="30">
        <v>0.47</v>
      </c>
      <c r="H56" s="30">
        <f>ROUND(D56*(F56+G56),2)</f>
        <v>0</v>
      </c>
      <c r="I56" s="31">
        <f t="shared" si="0"/>
        <v>0</v>
      </c>
      <c r="J56" s="32">
        <v>1</v>
      </c>
      <c r="K56" s="33">
        <f>ROUND(I56*J56,2)</f>
        <v>0</v>
      </c>
      <c r="L56" s="30">
        <f>ROUND(K56*C56,2)</f>
        <v>0</v>
      </c>
      <c r="M56" s="30"/>
      <c r="N56" s="30">
        <f>ROUND(K56*O56*M56/100,2)</f>
        <v>0</v>
      </c>
      <c r="O56" s="30"/>
      <c r="Q56" s="22"/>
      <c r="R56" s="22"/>
      <c r="S56" s="25"/>
      <c r="T56" s="22"/>
      <c r="U56" s="22"/>
      <c r="V56" s="22"/>
      <c r="W56" s="22"/>
      <c r="X56" s="22"/>
      <c r="Y56" s="22"/>
      <c r="Z56" s="22"/>
      <c r="AA56" s="25"/>
      <c r="AB56" s="34"/>
    </row>
    <row r="57" spans="1:28" ht="15.75" x14ac:dyDescent="0.25">
      <c r="A57" s="29"/>
      <c r="B57" s="29" t="s">
        <v>101</v>
      </c>
      <c r="C57" s="29"/>
      <c r="D57" s="29"/>
      <c r="E57" s="30"/>
      <c r="F57" s="30">
        <v>0.96</v>
      </c>
      <c r="G57" s="30">
        <v>0.47</v>
      </c>
      <c r="H57" s="30">
        <f>ROUND(D57*(F57+G57),2)</f>
        <v>0</v>
      </c>
      <c r="I57" s="31">
        <f t="shared" si="0"/>
        <v>0</v>
      </c>
      <c r="J57" s="32">
        <v>1</v>
      </c>
      <c r="K57" s="33">
        <f>ROUND(I57*J57,2)</f>
        <v>0</v>
      </c>
      <c r="L57" s="30">
        <f>ROUND(K57*C57,2)</f>
        <v>0</v>
      </c>
      <c r="M57" s="30"/>
      <c r="N57" s="30">
        <f>ROUND(K57*O57*M57/100,2)</f>
        <v>0</v>
      </c>
      <c r="O57" s="30"/>
      <c r="Q57" s="22"/>
      <c r="R57" s="22"/>
      <c r="S57" s="25"/>
      <c r="T57" s="22"/>
      <c r="U57" s="22"/>
      <c r="V57" s="22"/>
      <c r="W57" s="22"/>
      <c r="X57" s="22"/>
      <c r="Y57" s="22"/>
      <c r="Z57" s="22"/>
      <c r="AA57" s="25"/>
      <c r="AB57" s="34"/>
    </row>
    <row r="58" spans="1:28" s="54" customFormat="1" ht="15.75" x14ac:dyDescent="0.25">
      <c r="A58" s="35" t="s">
        <v>135</v>
      </c>
      <c r="B58" s="36"/>
      <c r="C58" s="36">
        <f>SUM(C54:C57)</f>
        <v>0</v>
      </c>
      <c r="D58" s="37"/>
      <c r="E58" s="38"/>
      <c r="F58" s="38"/>
      <c r="G58" s="38"/>
      <c r="H58" s="39"/>
      <c r="I58" s="31"/>
      <c r="J58" s="40"/>
      <c r="K58" s="33"/>
      <c r="L58" s="38">
        <f>SUM(L54:L57)</f>
        <v>0</v>
      </c>
      <c r="M58" s="38"/>
      <c r="N58" s="38">
        <f>SUM(N54:N57)</f>
        <v>0</v>
      </c>
      <c r="O58" s="38"/>
      <c r="Q58" s="23"/>
      <c r="R58" s="23"/>
      <c r="S58" s="24"/>
      <c r="T58" s="23"/>
      <c r="U58" s="23"/>
      <c r="V58" s="23"/>
      <c r="W58" s="23"/>
      <c r="X58" s="23"/>
      <c r="Y58" s="23"/>
      <c r="Z58" s="23"/>
      <c r="AA58" s="24"/>
      <c r="AB58" s="55"/>
    </row>
    <row r="59" spans="1:28" ht="15.75" x14ac:dyDescent="0.25">
      <c r="A59" s="29"/>
      <c r="B59" s="56" t="s">
        <v>69</v>
      </c>
      <c r="C59" s="29"/>
      <c r="D59" s="29"/>
      <c r="E59" s="30"/>
      <c r="F59" s="30">
        <v>0.8</v>
      </c>
      <c r="G59" s="30">
        <v>0.31</v>
      </c>
      <c r="H59" s="30">
        <f>ROUND(D59*(F59+G59),2)</f>
        <v>0</v>
      </c>
      <c r="I59" s="31">
        <f t="shared" si="0"/>
        <v>0</v>
      </c>
      <c r="J59" s="32">
        <v>1</v>
      </c>
      <c r="K59" s="33">
        <f>ROUND(I59*J59,2)</f>
        <v>0</v>
      </c>
      <c r="L59" s="30">
        <f>ROUND(K59*C59,2)</f>
        <v>0</v>
      </c>
      <c r="M59" s="30"/>
      <c r="N59" s="30">
        <f>ROUND(K59*O59*M59/100,2)</f>
        <v>0</v>
      </c>
      <c r="O59" s="30"/>
      <c r="Q59" s="22"/>
      <c r="R59" s="22"/>
      <c r="S59" s="25"/>
      <c r="T59" s="22"/>
      <c r="U59" s="22"/>
      <c r="V59" s="22"/>
      <c r="W59" s="22"/>
      <c r="X59" s="22"/>
      <c r="Y59" s="22"/>
      <c r="Z59" s="22"/>
      <c r="AA59" s="25"/>
      <c r="AB59" s="34"/>
    </row>
    <row r="60" spans="1:28" ht="15.75" x14ac:dyDescent="0.25">
      <c r="A60" s="29"/>
      <c r="B60" s="56" t="s">
        <v>69</v>
      </c>
      <c r="C60" s="29"/>
      <c r="D60" s="29"/>
      <c r="E60" s="30"/>
      <c r="F60" s="30">
        <v>0.8</v>
      </c>
      <c r="G60" s="30">
        <v>0.31</v>
      </c>
      <c r="H60" s="30">
        <f>ROUND(D60*(F60+G60),2)</f>
        <v>0</v>
      </c>
      <c r="I60" s="31">
        <f t="shared" si="0"/>
        <v>0</v>
      </c>
      <c r="J60" s="32">
        <v>1</v>
      </c>
      <c r="K60" s="33">
        <f>ROUND(I60*J60,2)</f>
        <v>0</v>
      </c>
      <c r="L60" s="30">
        <f>ROUND(K60*C60,2)</f>
        <v>0</v>
      </c>
      <c r="M60" s="30"/>
      <c r="N60" s="30">
        <f>ROUND(K60*O60*M60/100,2)</f>
        <v>0</v>
      </c>
      <c r="O60" s="30"/>
      <c r="Q60" s="22"/>
      <c r="R60" s="22"/>
      <c r="S60" s="25"/>
      <c r="T60" s="22"/>
      <c r="U60" s="22"/>
      <c r="V60" s="22"/>
      <c r="W60" s="22"/>
      <c r="X60" s="22"/>
      <c r="Y60" s="22"/>
      <c r="Z60" s="22"/>
      <c r="AA60" s="25"/>
      <c r="AB60" s="34"/>
    </row>
    <row r="61" spans="1:28" ht="15.75" x14ac:dyDescent="0.25">
      <c r="A61" s="29"/>
      <c r="B61" s="56" t="s">
        <v>69</v>
      </c>
      <c r="C61" s="29"/>
      <c r="D61" s="29"/>
      <c r="E61" s="30"/>
      <c r="F61" s="30">
        <v>0.8</v>
      </c>
      <c r="G61" s="30">
        <v>0.31</v>
      </c>
      <c r="H61" s="30">
        <f>ROUND(D61*(F61+G61),2)</f>
        <v>0</v>
      </c>
      <c r="I61" s="31">
        <f t="shared" si="0"/>
        <v>0</v>
      </c>
      <c r="J61" s="32">
        <v>1</v>
      </c>
      <c r="K61" s="33">
        <f>ROUND(I61*J61,2)</f>
        <v>0</v>
      </c>
      <c r="L61" s="30">
        <f>ROUND(K61*C61,2)</f>
        <v>0</v>
      </c>
      <c r="M61" s="30"/>
      <c r="N61" s="30">
        <f>ROUND(K61*O61*M61/100,2)</f>
        <v>0</v>
      </c>
      <c r="O61" s="30"/>
      <c r="Q61" s="22"/>
      <c r="R61" s="22"/>
      <c r="S61" s="25"/>
      <c r="T61" s="22"/>
      <c r="U61" s="22"/>
      <c r="V61" s="22"/>
      <c r="W61" s="22"/>
      <c r="X61" s="22"/>
      <c r="Y61" s="22"/>
      <c r="Z61" s="22"/>
      <c r="AA61" s="25"/>
      <c r="AB61" s="34"/>
    </row>
    <row r="62" spans="1:28" ht="15.75" x14ac:dyDescent="0.25">
      <c r="A62" s="29"/>
      <c r="B62" s="56" t="s">
        <v>69</v>
      </c>
      <c r="C62" s="29"/>
      <c r="D62" s="29"/>
      <c r="E62" s="30"/>
      <c r="F62" s="30">
        <v>0.8</v>
      </c>
      <c r="G62" s="30">
        <v>0.31</v>
      </c>
      <c r="H62" s="30">
        <f>ROUND(D62*(F62+G62),2)</f>
        <v>0</v>
      </c>
      <c r="I62" s="31">
        <f t="shared" si="0"/>
        <v>0</v>
      </c>
      <c r="J62" s="32">
        <v>1</v>
      </c>
      <c r="K62" s="33">
        <f>ROUND(I62*J62,2)</f>
        <v>0</v>
      </c>
      <c r="L62" s="30">
        <f>ROUND(K62*C62,2)</f>
        <v>0</v>
      </c>
      <c r="M62" s="30"/>
      <c r="N62" s="30">
        <f>ROUND(K62*O62*M62/100,2)</f>
        <v>0</v>
      </c>
      <c r="O62" s="30"/>
      <c r="Q62" s="22"/>
      <c r="R62" s="22"/>
      <c r="S62" s="25"/>
      <c r="T62" s="22"/>
      <c r="U62" s="22"/>
      <c r="V62" s="22"/>
      <c r="W62" s="22"/>
      <c r="X62" s="22"/>
      <c r="Y62" s="22"/>
      <c r="Z62" s="22"/>
      <c r="AA62" s="25"/>
      <c r="AB62" s="34"/>
    </row>
    <row r="63" spans="1:28" s="41" customFormat="1" ht="15.75" x14ac:dyDescent="0.25">
      <c r="A63" s="35" t="s">
        <v>136</v>
      </c>
      <c r="B63" s="36"/>
      <c r="C63" s="36">
        <f>SUM(C59:C62)</f>
        <v>0</v>
      </c>
      <c r="D63" s="37"/>
      <c r="E63" s="38"/>
      <c r="F63" s="38"/>
      <c r="G63" s="38"/>
      <c r="H63" s="39"/>
      <c r="I63" s="31"/>
      <c r="J63" s="40"/>
      <c r="K63" s="33"/>
      <c r="L63" s="38">
        <f>SUM(L59:L62)</f>
        <v>0</v>
      </c>
      <c r="M63" s="38"/>
      <c r="N63" s="38">
        <f>SUM(N59:N62)</f>
        <v>0</v>
      </c>
      <c r="O63" s="38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42"/>
    </row>
    <row r="64" spans="1:28" ht="15.75" x14ac:dyDescent="0.25">
      <c r="A64" s="29"/>
      <c r="B64" s="29" t="s">
        <v>39</v>
      </c>
      <c r="C64" s="29"/>
      <c r="D64" s="29"/>
      <c r="E64" s="30"/>
      <c r="F64" s="30">
        <v>0.96</v>
      </c>
      <c r="G64" s="30">
        <v>0.47</v>
      </c>
      <c r="H64" s="30">
        <f>ROUND(D64*(F64+G64),2)</f>
        <v>0</v>
      </c>
      <c r="I64" s="31">
        <f t="shared" si="0"/>
        <v>0</v>
      </c>
      <c r="J64" s="32">
        <v>1</v>
      </c>
      <c r="K64" s="33">
        <f>ROUND(I64*J64,2)</f>
        <v>0</v>
      </c>
      <c r="L64" s="30">
        <f>ROUND(K64*C64,2)</f>
        <v>0</v>
      </c>
      <c r="M64" s="30"/>
      <c r="N64" s="30">
        <f>ROUND(K64*O64*M64/100,2)</f>
        <v>0</v>
      </c>
      <c r="O64" s="30"/>
      <c r="Q64" s="22"/>
      <c r="R64" s="22"/>
      <c r="S64" s="25"/>
      <c r="T64" s="22"/>
      <c r="U64" s="22"/>
      <c r="V64" s="22"/>
      <c r="W64" s="22"/>
      <c r="X64" s="22"/>
      <c r="Y64" s="22"/>
      <c r="Z64" s="22"/>
      <c r="AA64" s="25"/>
      <c r="AB64" s="34"/>
    </row>
    <row r="65" spans="1:28" ht="15.75" x14ac:dyDescent="0.25">
      <c r="A65" s="29"/>
      <c r="B65" s="29" t="s">
        <v>39</v>
      </c>
      <c r="C65" s="29"/>
      <c r="D65" s="29"/>
      <c r="E65" s="30"/>
      <c r="F65" s="30">
        <v>0.96</v>
      </c>
      <c r="G65" s="30">
        <v>0.47</v>
      </c>
      <c r="H65" s="30">
        <f>ROUND(D65*(F65+G65),2)</f>
        <v>0</v>
      </c>
      <c r="I65" s="31">
        <f t="shared" si="0"/>
        <v>0</v>
      </c>
      <c r="J65" s="32">
        <v>1</v>
      </c>
      <c r="K65" s="33">
        <f>ROUND(I65*J65,2)</f>
        <v>0</v>
      </c>
      <c r="L65" s="30">
        <f>ROUND(K65*C65,2)</f>
        <v>0</v>
      </c>
      <c r="M65" s="30"/>
      <c r="N65" s="30">
        <f>ROUND(K65*O65*M65/100,2)</f>
        <v>0</v>
      </c>
      <c r="O65" s="30"/>
      <c r="Q65" s="22"/>
      <c r="R65" s="22"/>
      <c r="S65" s="25"/>
      <c r="T65" s="22"/>
      <c r="U65" s="22"/>
      <c r="V65" s="22"/>
      <c r="W65" s="22"/>
      <c r="X65" s="22"/>
      <c r="Y65" s="22"/>
      <c r="Z65" s="22"/>
      <c r="AA65" s="25"/>
      <c r="AB65" s="34"/>
    </row>
    <row r="66" spans="1:28" s="54" customFormat="1" ht="15.75" x14ac:dyDescent="0.25">
      <c r="A66" s="35" t="s">
        <v>137</v>
      </c>
      <c r="B66" s="57"/>
      <c r="C66" s="36">
        <f>SUM(C64:C65)</f>
        <v>0</v>
      </c>
      <c r="D66" s="58"/>
      <c r="E66" s="39"/>
      <c r="F66" s="39"/>
      <c r="G66" s="39"/>
      <c r="H66" s="39"/>
      <c r="I66" s="31"/>
      <c r="J66" s="40"/>
      <c r="K66" s="33"/>
      <c r="L66" s="38">
        <f>SUM(L64:L65)</f>
        <v>0</v>
      </c>
      <c r="M66" s="38"/>
      <c r="N66" s="38">
        <f>SUM(N64:N65)</f>
        <v>0</v>
      </c>
      <c r="O66" s="38"/>
      <c r="Q66" s="23"/>
      <c r="R66" s="23"/>
      <c r="S66" s="24"/>
      <c r="T66" s="23"/>
      <c r="U66" s="23"/>
      <c r="V66" s="23"/>
      <c r="W66" s="23"/>
      <c r="X66" s="23"/>
      <c r="Y66" s="23"/>
      <c r="Z66" s="23"/>
      <c r="AA66" s="24"/>
      <c r="AB66" s="55"/>
    </row>
    <row r="67" spans="1:28" ht="15.75" x14ac:dyDescent="0.25">
      <c r="A67" s="29"/>
      <c r="B67" s="29" t="s">
        <v>100</v>
      </c>
      <c r="C67" s="29"/>
      <c r="D67" s="29"/>
      <c r="E67" s="30"/>
      <c r="F67" s="30">
        <v>0.8</v>
      </c>
      <c r="G67" s="30">
        <v>0.31</v>
      </c>
      <c r="H67" s="30">
        <f>ROUND(D67*(F67+G67),2)</f>
        <v>0</v>
      </c>
      <c r="I67" s="31">
        <f t="shared" si="0"/>
        <v>0</v>
      </c>
      <c r="J67" s="32">
        <v>1</v>
      </c>
      <c r="K67" s="33">
        <f>ROUND(I67*J67,2)</f>
        <v>0</v>
      </c>
      <c r="L67" s="30">
        <f>ROUND(K67*C67,2)</f>
        <v>0</v>
      </c>
      <c r="M67" s="30"/>
      <c r="N67" s="30">
        <f>ROUND(K67*O67*M67/100,2)</f>
        <v>0</v>
      </c>
      <c r="O67" s="30"/>
      <c r="Q67" s="22"/>
      <c r="R67" s="22"/>
      <c r="S67" s="25"/>
      <c r="T67" s="22"/>
      <c r="U67" s="22"/>
      <c r="V67" s="22"/>
      <c r="W67" s="22"/>
      <c r="X67" s="22"/>
      <c r="Y67" s="22"/>
      <c r="Z67" s="22"/>
      <c r="AA67" s="25"/>
      <c r="AB67" s="34"/>
    </row>
    <row r="68" spans="1:28" ht="15.75" x14ac:dyDescent="0.25">
      <c r="A68" s="29" t="s">
        <v>31</v>
      </c>
      <c r="B68" s="29" t="s">
        <v>100</v>
      </c>
      <c r="C68" s="29"/>
      <c r="D68" s="29"/>
      <c r="E68" s="30"/>
      <c r="F68" s="30">
        <v>0.8</v>
      </c>
      <c r="G68" s="30">
        <v>0.31</v>
      </c>
      <c r="H68" s="30">
        <f>ROUND(D68*(F68+G68),2)</f>
        <v>0</v>
      </c>
      <c r="I68" s="31">
        <f t="shared" si="0"/>
        <v>0</v>
      </c>
      <c r="J68" s="32">
        <v>1</v>
      </c>
      <c r="K68" s="33">
        <f>ROUND(I68*J68,2)</f>
        <v>0</v>
      </c>
      <c r="L68" s="30">
        <f>ROUND(K68*C68,2)</f>
        <v>0</v>
      </c>
      <c r="M68" s="30"/>
      <c r="N68" s="30">
        <f>ROUND(K68*O68*M68/100,2)</f>
        <v>0</v>
      </c>
      <c r="O68" s="30"/>
      <c r="Q68" s="22"/>
      <c r="R68" s="22"/>
      <c r="S68" s="25"/>
      <c r="T68" s="22"/>
      <c r="U68" s="22"/>
      <c r="V68" s="22"/>
      <c r="W68" s="22"/>
      <c r="X68" s="22"/>
      <c r="Y68" s="22"/>
      <c r="Z68" s="22"/>
      <c r="AA68" s="25"/>
      <c r="AB68" s="34"/>
    </row>
    <row r="69" spans="1:28" s="54" customFormat="1" ht="15.75" x14ac:dyDescent="0.25">
      <c r="A69" s="35" t="s">
        <v>138</v>
      </c>
      <c r="B69" s="57"/>
      <c r="C69" s="36">
        <f>SUM(C67:C68)</f>
        <v>0</v>
      </c>
      <c r="D69" s="58"/>
      <c r="E69" s="39"/>
      <c r="F69" s="39"/>
      <c r="G69" s="39"/>
      <c r="H69" s="39"/>
      <c r="I69" s="31"/>
      <c r="J69" s="40"/>
      <c r="K69" s="33"/>
      <c r="L69" s="38">
        <f>SUM(L67:L68)</f>
        <v>0</v>
      </c>
      <c r="M69" s="38"/>
      <c r="N69" s="38">
        <f>SUM(N67:N68)</f>
        <v>0</v>
      </c>
      <c r="O69" s="38"/>
      <c r="Q69" s="23"/>
      <c r="R69" s="23"/>
      <c r="S69" s="24"/>
      <c r="T69" s="23"/>
      <c r="U69" s="23"/>
      <c r="V69" s="23"/>
      <c r="W69" s="23"/>
      <c r="X69" s="23"/>
      <c r="Y69" s="23"/>
      <c r="Z69" s="23"/>
      <c r="AA69" s="24"/>
      <c r="AB69" s="55"/>
    </row>
    <row r="70" spans="1:28" ht="15.75" x14ac:dyDescent="0.25">
      <c r="A70" s="59" t="s">
        <v>48</v>
      </c>
      <c r="B70" s="60"/>
      <c r="C70" s="61">
        <f>C8+C10+C12+C14+C16+C18+C20+C22+C24+C26+C28+C30+C32+C34+C36+C38+C40+C42+C45+C48+C53+C58+C63+C66+C69</f>
        <v>0</v>
      </c>
      <c r="D70" s="62"/>
      <c r="E70" s="63"/>
      <c r="F70" s="64"/>
      <c r="G70" s="64"/>
      <c r="H70" s="63"/>
      <c r="I70" s="65"/>
      <c r="J70" s="66"/>
      <c r="K70" s="64"/>
      <c r="L70" s="67">
        <f>L8+L10+L12+L14+L16+L18+L20+L22+L24+L26+L28+L30+L32+L34+L36+L38+L40+L42+L45+L48+L53+L58+L63+L66+L69</f>
        <v>0</v>
      </c>
      <c r="M70" s="64"/>
      <c r="N70" s="67">
        <f>N8+N10+N12+N14+N16+N18+N20+N22+N24+N26+N28+N30+N32+N34+N36+N38+N40+N42+N45+N48+N53+N58+N63+N66+N69</f>
        <v>0</v>
      </c>
      <c r="O70" s="64"/>
      <c r="Q70" s="22"/>
      <c r="R70" s="22"/>
      <c r="S70" s="25"/>
      <c r="T70" s="22"/>
      <c r="U70" s="22"/>
      <c r="V70" s="22"/>
      <c r="W70" s="22"/>
      <c r="X70" s="22"/>
      <c r="Y70" s="22"/>
      <c r="Z70" s="22"/>
      <c r="AA70" s="25"/>
      <c r="AB70" s="34"/>
    </row>
    <row r="72" spans="1:28" x14ac:dyDescent="0.2">
      <c r="A72" s="7" t="s">
        <v>44</v>
      </c>
    </row>
    <row r="73" spans="1:28" x14ac:dyDescent="0.2">
      <c r="A73" s="7" t="s">
        <v>45</v>
      </c>
    </row>
  </sheetData>
  <mergeCells count="18">
    <mergeCell ref="K5:K6"/>
    <mergeCell ref="N4:O4"/>
    <mergeCell ref="L5:L6"/>
    <mergeCell ref="A34:B34"/>
    <mergeCell ref="M5:O5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11811023622047245" right="0.11811023622047245" top="7.874015748031496E-2" bottom="7.874015748031496E-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ПП</vt:lpstr>
      <vt:lpstr>АП</vt:lpstr>
      <vt:lpstr>УВП</vt:lpstr>
      <vt:lpstr>ОП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Антон Александрович</dc:creator>
  <cp:lastModifiedBy>Рожкина Ольга Юрьевна</cp:lastModifiedBy>
  <cp:lastPrinted>2020-07-31T11:09:36Z</cp:lastPrinted>
  <dcterms:created xsi:type="dcterms:W3CDTF">2008-07-21T13:05:33Z</dcterms:created>
  <dcterms:modified xsi:type="dcterms:W3CDTF">2024-08-12T07:10:55Z</dcterms:modified>
</cp:coreProperties>
</file>