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4"/>
  </bookViews>
  <sheets>
    <sheet name="ПП" sheetId="1" r:id="rId1"/>
    <sheet name="АП" sheetId="2" r:id="rId2"/>
    <sheet name="УВП" sheetId="3" r:id="rId3"/>
    <sheet name="ОП" sheetId="4" r:id="rId4"/>
    <sheet name="Медицинский персонал" sheetId="5" r:id="rId5"/>
  </sheets>
  <definedNames/>
  <calcPr fullCalcOnLoad="1"/>
</workbook>
</file>

<file path=xl/sharedStrings.xml><?xml version="1.0" encoding="utf-8"?>
<sst xmlns="http://schemas.openxmlformats.org/spreadsheetml/2006/main" count="262" uniqueCount="117">
  <si>
    <t>Директор</t>
  </si>
  <si>
    <t>Ф.И.О.</t>
  </si>
  <si>
    <t>Уровень образования</t>
  </si>
  <si>
    <t>Пед.стаж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</si>
  <si>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</si>
  <si>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</si>
  <si>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</si>
  <si>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</si>
  <si>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</si>
  <si>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</si>
  <si>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коэф.уровня образования</t>
  </si>
  <si>
    <t>коэф. стажа работы</t>
  </si>
  <si>
    <t>коэф. напряженности</t>
  </si>
  <si>
    <t>высшее проф.образ.</t>
  </si>
  <si>
    <t>методист</t>
  </si>
  <si>
    <t>соц. педагог</t>
  </si>
  <si>
    <t>первая</t>
  </si>
  <si>
    <t>высшая</t>
  </si>
  <si>
    <t>Наименование должности</t>
  </si>
  <si>
    <t>Базовый оклад</t>
  </si>
  <si>
    <t>Коэф. в зависимости от группы</t>
  </si>
  <si>
    <t>Коэф. в зависимости от занимаемой должности</t>
  </si>
  <si>
    <t>Повышающий коэфициент</t>
  </si>
  <si>
    <t>Должностной оклад с коэф.</t>
  </si>
  <si>
    <t xml:space="preserve">Коэф. специфики работы </t>
  </si>
  <si>
    <t>Должностной оклад с учетом всех коэф.</t>
  </si>
  <si>
    <t>Должностной оклад с учетом всех коэф.с округлением</t>
  </si>
  <si>
    <t>ср.проф.образ</t>
  </si>
  <si>
    <t>Группа образовательного учреждения по оплате труда - первая</t>
  </si>
  <si>
    <t>педагог. психолог</t>
  </si>
  <si>
    <t>педагог-организатор</t>
  </si>
  <si>
    <t>педагог.психолог</t>
  </si>
  <si>
    <t>Гл.бухгалтер</t>
  </si>
  <si>
    <t>Должностной оклад с учетом всех коэф.специфики</t>
  </si>
  <si>
    <t xml:space="preserve">Должностной оклад с коэф. специф </t>
  </si>
  <si>
    <t>от10до15</t>
  </si>
  <si>
    <t>Приложение 4</t>
  </si>
  <si>
    <t>педагогический персонал</t>
  </si>
  <si>
    <t>Коэф. квалифик. категории</t>
  </si>
  <si>
    <t xml:space="preserve">Должностной оклад с коэф. с округлением </t>
  </si>
  <si>
    <t>Руководитель</t>
  </si>
  <si>
    <t>Главный бухгалтер</t>
  </si>
  <si>
    <t>коэф. группы</t>
  </si>
  <si>
    <t>коэф. уровня</t>
  </si>
  <si>
    <t>ВСЕГО</t>
  </si>
  <si>
    <t>Рук.структ.подраздел.</t>
  </si>
  <si>
    <t>обслуживающий персонал</t>
  </si>
  <si>
    <t>учитель-логопед</t>
  </si>
  <si>
    <t>учитель-дефектолог</t>
  </si>
  <si>
    <t>Зам.директора по АХР</t>
  </si>
  <si>
    <t>Итого зам. директора</t>
  </si>
  <si>
    <t>Секретарь</t>
  </si>
  <si>
    <t>Бухгалтер</t>
  </si>
  <si>
    <t>Лаборант</t>
  </si>
  <si>
    <t>Юрист</t>
  </si>
  <si>
    <t>Программист</t>
  </si>
  <si>
    <t xml:space="preserve">     </t>
  </si>
  <si>
    <t>Мед.стаж</t>
  </si>
  <si>
    <t>%</t>
  </si>
  <si>
    <t>Сумма</t>
  </si>
  <si>
    <t>высшее</t>
  </si>
  <si>
    <t>от 15</t>
  </si>
  <si>
    <t>Техник</t>
  </si>
  <si>
    <t>вредные условия</t>
  </si>
  <si>
    <t>Водитель</t>
  </si>
  <si>
    <t>Итого мед. персонала</t>
  </si>
  <si>
    <t>Диспетчер</t>
  </si>
  <si>
    <t>Уборщик служебных помещений</t>
  </si>
  <si>
    <t>Гардеробщик</t>
  </si>
  <si>
    <t>Дворник</t>
  </si>
  <si>
    <t>Итого руководитель структ.подраздел.</t>
  </si>
  <si>
    <t>Итого  медсестра</t>
  </si>
  <si>
    <t>до 10</t>
  </si>
  <si>
    <t>врач-специалист</t>
  </si>
  <si>
    <t>от 10 до 15</t>
  </si>
  <si>
    <t xml:space="preserve">                                               Приложение 4</t>
  </si>
  <si>
    <t xml:space="preserve">    Учебно-вспомогательный  персонал</t>
  </si>
  <si>
    <t>Итого по «водитель»</t>
  </si>
  <si>
    <t>Итого по «рабочий КОП»</t>
  </si>
  <si>
    <t>Итого по «уборщик служебных помещений»</t>
  </si>
  <si>
    <t>Итого по «гардеробщик»</t>
  </si>
  <si>
    <t>Итого по «дворник»</t>
  </si>
  <si>
    <t>Зам. директора ОДКС</t>
  </si>
  <si>
    <t>Зам.директора ПМПК</t>
  </si>
  <si>
    <t>Медсестра</t>
  </si>
  <si>
    <t>Итого по "учитель-дефектолог"</t>
  </si>
  <si>
    <t>Зам.директора  ОДКС</t>
  </si>
  <si>
    <t>Стаж руководящей работы</t>
  </si>
  <si>
    <t>то 10 до 15</t>
  </si>
  <si>
    <t>вторая</t>
  </si>
  <si>
    <t>16-00-00</t>
  </si>
  <si>
    <t>Коэф. стажа</t>
  </si>
  <si>
    <t>свыше 5 лет</t>
  </si>
  <si>
    <t>до 5 лет</t>
  </si>
  <si>
    <t>Итого по «педагог-организатор»</t>
  </si>
  <si>
    <t>Итого по «методист»</t>
  </si>
  <si>
    <t>Итого по  «социальный педагог»</t>
  </si>
  <si>
    <t>Итого по «педагог-психолог»</t>
  </si>
  <si>
    <t>Итого по «учитель-логопед»</t>
  </si>
  <si>
    <t>Итого по «секретарь»</t>
  </si>
  <si>
    <t>Итого по «бухгалтер»</t>
  </si>
  <si>
    <t>Итого по «юрист»</t>
  </si>
  <si>
    <t>Итого по «программист»</t>
  </si>
  <si>
    <t>Итого по «лаборант»</t>
  </si>
  <si>
    <t>Итого по «техник»</t>
  </si>
  <si>
    <t>Итого по «диспетчер»</t>
  </si>
  <si>
    <t xml:space="preserve">Рабочий по ОЗ </t>
  </si>
  <si>
    <t>Должностной оклад с коэф. с округлением</t>
  </si>
  <si>
    <t>Итого врач-специалист</t>
  </si>
  <si>
    <t>Врач-специалист</t>
  </si>
  <si>
    <t>Должность</t>
  </si>
  <si>
    <t>Административный персонал</t>
  </si>
  <si>
    <t>работников МУ центр "                    "</t>
  </si>
  <si>
    <t>работников МУ центр "                         "</t>
  </si>
  <si>
    <t xml:space="preserve">    Медицинский персонал</t>
  </si>
  <si>
    <t xml:space="preserve">Таблица проверки установления должностных окладов на 01.09.202_ г. </t>
  </si>
  <si>
    <t xml:space="preserve">Таблица проверки установления должностных окладов на 01.09.202_г.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</si>
</sst>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"/>
    <numFmt numFmtId="181" formatCode="0.0"/>
    <numFmt numFmtId="182" formatCode="0.00000"/>
    <numFmt numFmtId="183" formatCode="0.0000"/>
    <numFmt numFmtId="184" formatCode="0.000"/>
    <numFmt numFmtId="185" formatCode="[$-FC19]d\ mmmm\ yyyy\ &quot;г.&quot;"/>
    <numFmt numFmtId="186" formatCode="[$-FC19]yyyy\,\ dd\ mmmm;@"/>
    <numFmt numFmtId="187" formatCode="d/m/yy;@"/>
    <numFmt numFmtId="188" formatCode="dd/mm/yy;@"/>
    <numFmt numFmtId="189" formatCode="dd/mm/yy\ h:mm;@"/>
    <numFmt numFmtId="190" formatCode="[$-F800]dddd\,\ mmmm\ dd\,\ yyyy"/>
    <numFmt numFmtId="191" formatCode="#,##0.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8"/>
      <name val="Calibri"/>
      <family val="2"/>
    </font>
    <font>
      <b/>
      <sz val="24"/>
      <name val="Calibri"/>
      <family val="2"/>
    </font>
    <font>
      <b/>
      <sz val="26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2" fontId="20" fillId="0" borderId="0" xfId="0" applyNumberFormat="1" applyFont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4" borderId="10" xfId="0" applyNumberFormat="1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/>
    </xf>
    <xf numFmtId="2" fontId="20" fillId="33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4" fontId="21" fillId="33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2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4" fontId="21" fillId="4" borderId="10" xfId="0" applyNumberFormat="1" applyFont="1" applyFill="1" applyBorder="1" applyAlignment="1">
      <alignment/>
    </xf>
    <xf numFmtId="4" fontId="21" fillId="6" borderId="10" xfId="0" applyNumberFormat="1" applyFont="1" applyFill="1" applyBorder="1" applyAlignment="1">
      <alignment/>
    </xf>
    <xf numFmtId="2" fontId="20" fillId="0" borderId="10" xfId="0" applyNumberFormat="1" applyFont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4" fontId="21" fillId="33" borderId="10" xfId="0" applyNumberFormat="1" applyFont="1" applyFill="1" applyBorder="1" applyAlignment="1">
      <alignment horizontal="center"/>
    </xf>
    <xf numFmtId="3" fontId="21" fillId="4" borderId="10" xfId="0" applyNumberFormat="1" applyFont="1" applyFill="1" applyBorder="1" applyAlignment="1">
      <alignment horizontal="center"/>
    </xf>
    <xf numFmtId="3" fontId="21" fillId="33" borderId="10" xfId="0" applyNumberFormat="1" applyFont="1" applyFill="1" applyBorder="1" applyAlignment="1">
      <alignment horizontal="center"/>
    </xf>
    <xf numFmtId="2" fontId="21" fillId="2" borderId="10" xfId="0" applyNumberFormat="1" applyFont="1" applyFill="1" applyBorder="1" applyAlignment="1">
      <alignment/>
    </xf>
    <xf numFmtId="0" fontId="21" fillId="2" borderId="10" xfId="0" applyFont="1" applyFill="1" applyBorder="1" applyAlignment="1">
      <alignment/>
    </xf>
    <xf numFmtId="4" fontId="21" fillId="2" borderId="10" xfId="0" applyNumberFormat="1" applyFont="1" applyFill="1" applyBorder="1" applyAlignment="1">
      <alignment/>
    </xf>
    <xf numFmtId="0" fontId="21" fillId="4" borderId="11" xfId="0" applyFont="1" applyFill="1" applyBorder="1" applyAlignment="1">
      <alignment/>
    </xf>
    <xf numFmtId="0" fontId="21" fillId="4" borderId="12" xfId="0" applyFont="1" applyFill="1" applyBorder="1" applyAlignment="1">
      <alignment/>
    </xf>
    <xf numFmtId="0" fontId="21" fillId="4" borderId="13" xfId="0" applyFont="1" applyFill="1" applyBorder="1" applyAlignment="1">
      <alignment/>
    </xf>
    <xf numFmtId="0" fontId="21" fillId="4" borderId="10" xfId="0" applyFont="1" applyFill="1" applyBorder="1" applyAlignment="1">
      <alignment/>
    </xf>
    <xf numFmtId="0" fontId="21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2" fontId="20" fillId="33" borderId="14" xfId="0" applyNumberFormat="1" applyFont="1" applyFill="1" applyBorder="1" applyAlignment="1">
      <alignment/>
    </xf>
    <xf numFmtId="4" fontId="21" fillId="33" borderId="14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5" fillId="0" borderId="0" xfId="0" applyFont="1" applyBorder="1" applyAlignment="1">
      <alignment/>
    </xf>
    <xf numFmtId="4" fontId="21" fillId="0" borderId="10" xfId="0" applyNumberFormat="1" applyFont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0" fillId="33" borderId="14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2" fontId="21" fillId="34" borderId="10" xfId="0" applyNumberFormat="1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14" fontId="21" fillId="0" borderId="10" xfId="0" applyNumberFormat="1" applyFont="1" applyBorder="1" applyAlignment="1">
      <alignment/>
    </xf>
    <xf numFmtId="0" fontId="20" fillId="1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1" fillId="13" borderId="10" xfId="0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2" fontId="21" fillId="34" borderId="0" xfId="0" applyNumberFormat="1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left"/>
    </xf>
    <xf numFmtId="188" fontId="21" fillId="0" borderId="10" xfId="0" applyNumberFormat="1" applyFont="1" applyBorder="1" applyAlignment="1">
      <alignment horizontal="left"/>
    </xf>
    <xf numFmtId="14" fontId="21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4" fontId="2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20" fillId="2" borderId="10" xfId="0" applyFont="1" applyFill="1" applyBorder="1" applyAlignment="1">
      <alignment/>
    </xf>
    <xf numFmtId="4" fontId="20" fillId="2" borderId="1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2" fontId="20" fillId="34" borderId="10" xfId="0" applyNumberFormat="1" applyFont="1" applyFill="1" applyBorder="1" applyAlignment="1">
      <alignment/>
    </xf>
    <xf numFmtId="0" fontId="21" fillId="13" borderId="10" xfId="0" applyFont="1" applyFill="1" applyBorder="1" applyAlignment="1">
      <alignment/>
    </xf>
    <xf numFmtId="2" fontId="20" fillId="13" borderId="10" xfId="0" applyNumberFormat="1" applyFont="1" applyFill="1" applyBorder="1" applyAlignment="1">
      <alignment/>
    </xf>
    <xf numFmtId="2" fontId="21" fillId="13" borderId="10" xfId="0" applyNumberFormat="1" applyFont="1" applyFill="1" applyBorder="1" applyAlignment="1">
      <alignment/>
    </xf>
    <xf numFmtId="1" fontId="21" fillId="4" borderId="10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/>
    </xf>
    <xf numFmtId="3" fontId="21" fillId="4" borderId="10" xfId="0" applyNumberFormat="1" applyFont="1" applyFill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4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20" fillId="13" borderId="10" xfId="0" applyNumberFormat="1" applyFont="1" applyFill="1" applyBorder="1" applyAlignment="1">
      <alignment/>
    </xf>
    <xf numFmtId="4" fontId="21" fillId="13" borderId="10" xfId="0" applyNumberFormat="1" applyFont="1" applyFill="1" applyBorder="1" applyAlignment="1">
      <alignment/>
    </xf>
    <xf numFmtId="3" fontId="20" fillId="33" borderId="10" xfId="0" applyNumberFormat="1" applyFont="1" applyFill="1" applyBorder="1" applyAlignment="1">
      <alignment/>
    </xf>
    <xf numFmtId="4" fontId="20" fillId="33" borderId="10" xfId="0" applyNumberFormat="1" applyFont="1" applyFill="1" applyBorder="1" applyAlignment="1">
      <alignment/>
    </xf>
    <xf numFmtId="4" fontId="20" fillId="6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3" fontId="21" fillId="13" borderId="1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1" fillId="0" borderId="0" xfId="0" applyFont="1" applyAlignment="1">
      <alignment/>
    </xf>
    <xf numFmtId="0" fontId="5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4" fillId="0" borderId="15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32" fillId="7" borderId="10" xfId="0" applyFont="1" applyFill="1" applyBorder="1" applyAlignment="1">
      <alignment/>
    </xf>
    <xf numFmtId="0" fontId="31" fillId="7" borderId="10" xfId="0" applyFont="1" applyFill="1" applyBorder="1" applyAlignment="1">
      <alignment/>
    </xf>
    <xf numFmtId="4" fontId="32" fillId="7" borderId="10" xfId="0" applyNumberFormat="1" applyFont="1" applyFill="1" applyBorder="1" applyAlignment="1">
      <alignment/>
    </xf>
    <xf numFmtId="2" fontId="32" fillId="7" borderId="10" xfId="0" applyNumberFormat="1" applyFont="1" applyFill="1" applyBorder="1" applyAlignment="1">
      <alignment/>
    </xf>
    <xf numFmtId="4" fontId="31" fillId="7" borderId="10" xfId="0" applyNumberFormat="1" applyFont="1" applyFill="1" applyBorder="1" applyAlignment="1">
      <alignment/>
    </xf>
    <xf numFmtId="0" fontId="32" fillId="6" borderId="10" xfId="0" applyFont="1" applyFill="1" applyBorder="1" applyAlignment="1">
      <alignment/>
    </xf>
    <xf numFmtId="4" fontId="32" fillId="6" borderId="10" xfId="0" applyNumberFormat="1" applyFont="1" applyFill="1" applyBorder="1" applyAlignment="1">
      <alignment/>
    </xf>
    <xf numFmtId="2" fontId="32" fillId="6" borderId="10" xfId="0" applyNumberFormat="1" applyFont="1" applyFill="1" applyBorder="1" applyAlignment="1">
      <alignment/>
    </xf>
    <xf numFmtId="3" fontId="32" fillId="4" borderId="10" xfId="0" applyNumberFormat="1" applyFont="1" applyFill="1" applyBorder="1" applyAlignment="1">
      <alignment horizontal="center"/>
    </xf>
    <xf numFmtId="3" fontId="32" fillId="7" borderId="10" xfId="0" applyNumberFormat="1" applyFont="1" applyFill="1" applyBorder="1" applyAlignment="1">
      <alignment horizontal="center"/>
    </xf>
    <xf numFmtId="3" fontId="32" fillId="6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7" borderId="10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32" fillId="6" borderId="10" xfId="0" applyFont="1" applyFill="1" applyBorder="1" applyAlignment="1">
      <alignment horizontal="center"/>
    </xf>
    <xf numFmtId="4" fontId="31" fillId="34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2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35" fillId="0" borderId="15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5" fillId="0" borderId="16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0" xfId="0" applyFont="1" applyBorder="1" applyAlignment="1">
      <alignment/>
    </xf>
    <xf numFmtId="0" fontId="55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35" fillId="0" borderId="0" xfId="0" applyFont="1" applyBorder="1" applyAlignment="1">
      <alignment/>
    </xf>
    <xf numFmtId="0" fontId="31" fillId="34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1" fontId="20" fillId="34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wrapText="1"/>
    </xf>
    <xf numFmtId="0" fontId="20" fillId="0" borderId="0" xfId="0" applyFont="1" applyAlignment="1">
      <alignment wrapText="1"/>
    </xf>
    <xf numFmtId="0" fontId="2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"/>
    </sheetView>
  </sheetViews>
  <sheetFormatPr defaultColWidth="9.25390625" defaultRowHeight="12.75"/>
  <cols>
    <col min="1" max="1" width="24.125" style="2" customWidth="1"/>
    <col min="2" max="2" width="19.125" style="2" customWidth="1"/>
    <col min="3" max="3" width="9.75390625" style="2" customWidth="1"/>
    <col min="4" max="4" width="17.00390625" style="2" customWidth="1"/>
    <col min="5" max="5" width="9.375" style="2" customWidth="1"/>
    <col min="6" max="6" width="4.75390625" style="2" customWidth="1"/>
    <col min="7" max="7" width="6.25390625" style="2" customWidth="1"/>
    <col min="8" max="8" width="6.00390625" style="2" customWidth="1"/>
    <col min="9" max="9" width="5.00390625" style="2" customWidth="1"/>
    <col min="10" max="10" width="5.75390625" style="2" customWidth="1"/>
    <col min="11" max="11" width="5.25390625" style="2" customWidth="1"/>
    <col min="12" max="12" width="5.75390625" style="2" customWidth="1"/>
    <col min="13" max="13" width="9.75390625" style="2" customWidth="1"/>
    <col min="14" max="14" width="9.625" style="2" customWidth="1"/>
    <col min="15" max="15" width="6.125" style="2" customWidth="1"/>
    <col min="16" max="16" width="12.25390625" style="2" customWidth="1"/>
    <col min="17" max="17" width="15.625" style="2" customWidth="1"/>
    <col min="18" max="18" width="11.75390625" style="2" customWidth="1"/>
    <col min="19" max="19" width="13.25390625" style="2" customWidth="1"/>
    <col min="20" max="20" width="5.25390625" style="2" customWidth="1"/>
    <col min="21" max="21" width="24.25390625" style="2" customWidth="1"/>
    <col min="22" max="23" width="6.75390625" style="2" customWidth="1"/>
    <col min="24" max="24" width="9.25390625" style="2" customWidth="1"/>
    <col min="25" max="25" width="10.25390625" style="2" customWidth="1"/>
    <col min="26" max="26" width="9.25390625" style="2" customWidth="1"/>
    <col min="27" max="27" width="10.25390625" style="2" customWidth="1"/>
    <col min="28" max="32" width="9.25390625" style="2" customWidth="1"/>
    <col min="33" max="33" width="5.25390625" style="2" customWidth="1"/>
    <col min="34" max="34" width="24.25390625" style="2" customWidth="1"/>
    <col min="35" max="36" width="6.75390625" style="2" customWidth="1"/>
    <col min="37" max="37" width="9.25390625" style="2" customWidth="1"/>
    <col min="38" max="38" width="10.25390625" style="2" customWidth="1"/>
    <col min="39" max="39" width="9.25390625" style="2" customWidth="1"/>
    <col min="40" max="40" width="10.25390625" style="2" customWidth="1"/>
    <col min="41" max="16384" width="9.25390625" style="2" customWidth="1"/>
  </cols>
  <sheetData>
    <row r="1" spans="1:18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89"/>
      <c r="L1" s="189"/>
      <c r="Q1" s="1" t="s">
        <v>36</v>
      </c>
      <c r="R1" s="1"/>
    </row>
    <row r="2" spans="1:17" ht="18.75">
      <c r="A2" s="173"/>
      <c r="B2" s="130"/>
      <c r="C2" s="174" t="s">
        <v>115</v>
      </c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131"/>
      <c r="O2" s="131"/>
      <c r="P2" s="131"/>
      <c r="Q2" s="131"/>
    </row>
    <row r="3" spans="1:44" ht="24.75" customHeight="1">
      <c r="A3" s="172"/>
      <c r="B3" s="132"/>
      <c r="C3" s="132"/>
      <c r="D3" s="132"/>
      <c r="E3" s="169" t="s">
        <v>112</v>
      </c>
      <c r="F3" s="180"/>
      <c r="G3" s="180"/>
      <c r="H3" s="180"/>
      <c r="I3" s="180"/>
      <c r="J3" s="180"/>
      <c r="K3" s="180"/>
      <c r="L3" s="132"/>
      <c r="M3" s="131"/>
      <c r="N3" s="131"/>
      <c r="O3" s="131"/>
      <c r="P3" s="131"/>
      <c r="Q3" s="131"/>
      <c r="R3" s="16"/>
      <c r="T3" s="5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G3" s="5"/>
      <c r="AH3" s="6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24.75" customHeight="1">
      <c r="A4" s="172"/>
      <c r="B4" s="132"/>
      <c r="C4" s="132"/>
      <c r="D4" s="132"/>
      <c r="E4" s="172"/>
      <c r="F4" s="132"/>
      <c r="G4" s="132"/>
      <c r="H4" s="132"/>
      <c r="I4" s="132"/>
      <c r="J4" s="132"/>
      <c r="K4" s="132"/>
      <c r="L4" s="132"/>
      <c r="M4" s="131"/>
      <c r="N4" s="131"/>
      <c r="O4" s="131"/>
      <c r="P4" s="131"/>
      <c r="Q4" s="131"/>
      <c r="R4" s="16"/>
      <c r="T4" s="5"/>
      <c r="U4" s="6"/>
      <c r="V4" s="5"/>
      <c r="W4" s="5"/>
      <c r="X4" s="5"/>
      <c r="Y4" s="5"/>
      <c r="Z4" s="5"/>
      <c r="AA4" s="5"/>
      <c r="AB4" s="5"/>
      <c r="AC4" s="5"/>
      <c r="AD4" s="5"/>
      <c r="AE4" s="5"/>
      <c r="AG4" s="5"/>
      <c r="AH4" s="6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21" customHeight="1">
      <c r="A5" s="169"/>
      <c r="B5" s="170"/>
      <c r="C5" s="170"/>
      <c r="D5" s="168" t="s">
        <v>37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/>
      <c r="R5" s="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69" customHeight="1">
      <c r="A6" s="82" t="s">
        <v>1</v>
      </c>
      <c r="B6" s="83" t="s">
        <v>2</v>
      </c>
      <c r="C6" s="82" t="s">
        <v>3</v>
      </c>
      <c r="D6" s="82" t="s">
        <v>4</v>
      </c>
      <c r="E6" s="83" t="s">
        <v>5</v>
      </c>
      <c r="F6" s="83" t="s">
        <v>6</v>
      </c>
      <c r="G6" s="83" t="s">
        <v>7</v>
      </c>
      <c r="H6" s="83" t="s">
        <v>8</v>
      </c>
      <c r="I6" s="83" t="s">
        <v>10</v>
      </c>
      <c r="J6" s="83" t="s">
        <v>11</v>
      </c>
      <c r="K6" s="83" t="s">
        <v>12</v>
      </c>
      <c r="L6" s="83" t="s">
        <v>38</v>
      </c>
      <c r="M6" s="83" t="s">
        <v>23</v>
      </c>
      <c r="N6" s="83" t="s">
        <v>39</v>
      </c>
      <c r="O6" s="83" t="s">
        <v>22</v>
      </c>
      <c r="P6" s="83" t="s">
        <v>34</v>
      </c>
      <c r="Q6" s="83" t="s">
        <v>9</v>
      </c>
      <c r="R6" s="6"/>
      <c r="T6" s="5"/>
      <c r="U6" s="3"/>
      <c r="V6" s="4"/>
      <c r="W6" s="3"/>
      <c r="X6" s="5"/>
      <c r="Y6" s="5"/>
      <c r="Z6" s="5"/>
      <c r="AA6" s="5"/>
      <c r="AB6" s="6"/>
      <c r="AC6" s="6"/>
      <c r="AD6" s="6"/>
      <c r="AE6" s="5"/>
      <c r="AG6" s="5"/>
      <c r="AH6" s="3"/>
      <c r="AI6" s="4"/>
      <c r="AJ6" s="3"/>
      <c r="AK6" s="5"/>
      <c r="AL6" s="5"/>
      <c r="AM6" s="6"/>
      <c r="AN6" s="6"/>
      <c r="AO6" s="6"/>
      <c r="AP6" s="6"/>
      <c r="AQ6" s="6"/>
      <c r="AR6" s="5"/>
    </row>
    <row r="7" spans="1:44" ht="12.75">
      <c r="A7" s="7"/>
      <c r="B7" s="9" t="s">
        <v>13</v>
      </c>
      <c r="C7" s="84" t="s">
        <v>35</v>
      </c>
      <c r="D7" s="26" t="s">
        <v>30</v>
      </c>
      <c r="E7" s="26" t="s">
        <v>16</v>
      </c>
      <c r="F7" s="75"/>
      <c r="G7" s="26"/>
      <c r="H7" s="26"/>
      <c r="I7" s="26">
        <v>0.1</v>
      </c>
      <c r="J7" s="26">
        <v>0.2</v>
      </c>
      <c r="K7" s="26">
        <v>0.05</v>
      </c>
      <c r="L7" s="26">
        <v>0.4</v>
      </c>
      <c r="M7" s="30">
        <f>ROUND(H7*(1+I7+J7+K7+L7),2)</f>
        <v>0</v>
      </c>
      <c r="N7" s="111">
        <f>ROUND(M7,0)</f>
        <v>0</v>
      </c>
      <c r="O7" s="7">
        <v>1</v>
      </c>
      <c r="P7" s="44">
        <f>ROUND(N7*O7,2)</f>
        <v>0</v>
      </c>
      <c r="Q7" s="77">
        <f>ROUND(P7*G7,2)</f>
        <v>0</v>
      </c>
      <c r="R7" s="10"/>
      <c r="T7" s="5"/>
      <c r="U7" s="5"/>
      <c r="V7" s="6"/>
      <c r="W7" s="5"/>
      <c r="X7" s="5"/>
      <c r="Y7" s="5"/>
      <c r="Z7" s="5"/>
      <c r="AA7" s="5"/>
      <c r="AB7" s="5"/>
      <c r="AC7" s="5"/>
      <c r="AD7" s="6"/>
      <c r="AE7" s="5"/>
      <c r="AG7" s="5"/>
      <c r="AH7" s="5"/>
      <c r="AI7" s="6"/>
      <c r="AJ7" s="5"/>
      <c r="AK7" s="5"/>
      <c r="AL7" s="5"/>
      <c r="AM7" s="5"/>
      <c r="AN7" s="5"/>
      <c r="AO7" s="5"/>
      <c r="AP7" s="5"/>
      <c r="AQ7" s="6"/>
      <c r="AR7" s="5"/>
    </row>
    <row r="8" spans="1:44" s="14" customFormat="1" ht="16.5" customHeight="1">
      <c r="A8" s="187" t="s">
        <v>94</v>
      </c>
      <c r="B8" s="187"/>
      <c r="C8" s="187"/>
      <c r="D8" s="33"/>
      <c r="E8" s="33"/>
      <c r="F8" s="31"/>
      <c r="G8" s="35">
        <f>SUM(G7:G7)</f>
        <v>0</v>
      </c>
      <c r="H8" s="31"/>
      <c r="I8" s="31"/>
      <c r="J8" s="31"/>
      <c r="K8" s="31"/>
      <c r="L8" s="31"/>
      <c r="M8" s="36"/>
      <c r="N8" s="112"/>
      <c r="O8" s="31"/>
      <c r="P8" s="36">
        <f aca="true" t="shared" si="0" ref="P8:P13">N8*O8</f>
        <v>0</v>
      </c>
      <c r="Q8" s="36">
        <f>SUM(Q7:Q7)</f>
        <v>0</v>
      </c>
      <c r="R8" s="13"/>
      <c r="T8" s="3"/>
      <c r="U8" s="3"/>
      <c r="V8" s="4"/>
      <c r="W8" s="3"/>
      <c r="X8" s="3"/>
      <c r="Y8" s="3"/>
      <c r="Z8" s="3"/>
      <c r="AA8" s="3"/>
      <c r="AB8" s="3"/>
      <c r="AC8" s="3"/>
      <c r="AD8" s="4"/>
      <c r="AE8" s="13"/>
      <c r="AG8" s="3"/>
      <c r="AH8" s="3"/>
      <c r="AI8" s="4"/>
      <c r="AJ8" s="3"/>
      <c r="AK8" s="3"/>
      <c r="AL8" s="3"/>
      <c r="AM8" s="3"/>
      <c r="AN8" s="3"/>
      <c r="AO8" s="3"/>
      <c r="AP8" s="3"/>
      <c r="AQ8" s="4"/>
      <c r="AR8" s="13"/>
    </row>
    <row r="9" spans="1:44" ht="12.75">
      <c r="A9" s="7"/>
      <c r="B9" s="26" t="s">
        <v>13</v>
      </c>
      <c r="C9" s="85" t="s">
        <v>61</v>
      </c>
      <c r="D9" s="26" t="s">
        <v>14</v>
      </c>
      <c r="E9" s="26" t="s">
        <v>16</v>
      </c>
      <c r="F9" s="75"/>
      <c r="G9" s="26"/>
      <c r="H9" s="26"/>
      <c r="I9" s="26">
        <v>0.1</v>
      </c>
      <c r="J9" s="26">
        <v>0.3</v>
      </c>
      <c r="K9" s="26">
        <v>0.1</v>
      </c>
      <c r="L9" s="26">
        <v>0.4</v>
      </c>
      <c r="M9" s="30">
        <f>ROUND(H9*(1+I9+J9+K9+L9),2)</f>
        <v>0</v>
      </c>
      <c r="N9" s="111">
        <f>ROUND(M9,0)</f>
        <v>0</v>
      </c>
      <c r="O9" s="7">
        <v>1</v>
      </c>
      <c r="P9" s="44">
        <f>ROUND(N9*O9,2)</f>
        <v>0</v>
      </c>
      <c r="Q9" s="77">
        <f>ROUND(P9*G9,2)</f>
        <v>0</v>
      </c>
      <c r="R9" s="10"/>
      <c r="T9" s="5"/>
      <c r="U9" s="5"/>
      <c r="V9" s="6"/>
      <c r="W9" s="5"/>
      <c r="X9" s="5"/>
      <c r="Y9" s="5"/>
      <c r="Z9" s="5"/>
      <c r="AA9" s="5"/>
      <c r="AB9" s="5"/>
      <c r="AC9" s="5"/>
      <c r="AD9" s="6"/>
      <c r="AE9" s="10"/>
      <c r="AG9" s="5"/>
      <c r="AH9" s="5"/>
      <c r="AI9" s="6"/>
      <c r="AJ9" s="5"/>
      <c r="AK9" s="5"/>
      <c r="AL9" s="5"/>
      <c r="AM9" s="5"/>
      <c r="AN9" s="5"/>
      <c r="AO9" s="5"/>
      <c r="AP9" s="5"/>
      <c r="AQ9" s="6"/>
      <c r="AR9" s="10"/>
    </row>
    <row r="10" spans="1:44" s="14" customFormat="1" ht="21" customHeight="1">
      <c r="A10" s="187" t="s">
        <v>95</v>
      </c>
      <c r="B10" s="188"/>
      <c r="C10" s="188"/>
      <c r="D10" s="31"/>
      <c r="E10" s="31"/>
      <c r="F10" s="31"/>
      <c r="G10" s="35">
        <f>SUM(G9:G9)</f>
        <v>0</v>
      </c>
      <c r="H10" s="31"/>
      <c r="I10" s="31"/>
      <c r="J10" s="31"/>
      <c r="K10" s="31"/>
      <c r="L10" s="31"/>
      <c r="M10" s="36"/>
      <c r="N10" s="112"/>
      <c r="O10" s="31"/>
      <c r="P10" s="36">
        <f t="shared" si="0"/>
        <v>0</v>
      </c>
      <c r="Q10" s="36">
        <f>SUM(Q9:Q9)</f>
        <v>0</v>
      </c>
      <c r="R10" s="13"/>
      <c r="T10" s="3"/>
      <c r="U10" s="3"/>
      <c r="V10" s="4"/>
      <c r="W10" s="3"/>
      <c r="X10" s="3"/>
      <c r="Y10" s="3"/>
      <c r="Z10" s="3"/>
      <c r="AA10" s="3"/>
      <c r="AB10" s="3"/>
      <c r="AC10" s="3"/>
      <c r="AD10" s="4"/>
      <c r="AE10" s="3"/>
      <c r="AG10" s="3"/>
      <c r="AH10" s="3"/>
      <c r="AI10" s="4"/>
      <c r="AJ10" s="3"/>
      <c r="AK10" s="3"/>
      <c r="AL10" s="3"/>
      <c r="AM10" s="3"/>
      <c r="AN10" s="3"/>
      <c r="AO10" s="3"/>
      <c r="AP10" s="3"/>
      <c r="AQ10" s="4"/>
      <c r="AR10" s="3"/>
    </row>
    <row r="11" spans="1:44" ht="12.75">
      <c r="A11" s="79"/>
      <c r="B11" s="26" t="s">
        <v>13</v>
      </c>
      <c r="C11" s="73" t="s">
        <v>72</v>
      </c>
      <c r="D11" s="26" t="s">
        <v>15</v>
      </c>
      <c r="E11" s="26" t="s">
        <v>16</v>
      </c>
      <c r="F11" s="75"/>
      <c r="G11" s="26"/>
      <c r="H11" s="26"/>
      <c r="I11" s="26">
        <v>0.1</v>
      </c>
      <c r="J11" s="26">
        <v>0.1</v>
      </c>
      <c r="K11" s="26">
        <v>0.05</v>
      </c>
      <c r="L11" s="26">
        <v>0.4</v>
      </c>
      <c r="M11" s="30">
        <f>ROUND(H11*(1+I11+J11+K11+L11),2)</f>
        <v>0</v>
      </c>
      <c r="N11" s="111">
        <f>ROUND(M11,0)</f>
        <v>0</v>
      </c>
      <c r="O11" s="7">
        <v>1</v>
      </c>
      <c r="P11" s="44">
        <f>ROUND(N11*O11,2)</f>
        <v>0</v>
      </c>
      <c r="Q11" s="77">
        <f>ROUND(P11*G11,2)</f>
        <v>0</v>
      </c>
      <c r="R11" s="10"/>
      <c r="T11" s="5"/>
      <c r="U11" s="5"/>
      <c r="V11" s="6"/>
      <c r="W11" s="5"/>
      <c r="X11" s="5"/>
      <c r="Y11" s="5"/>
      <c r="Z11" s="5"/>
      <c r="AA11" s="5"/>
      <c r="AB11" s="5"/>
      <c r="AC11" s="5"/>
      <c r="AD11" s="6"/>
      <c r="AE11" s="10"/>
      <c r="AG11" s="5"/>
      <c r="AH11" s="5"/>
      <c r="AI11" s="6"/>
      <c r="AJ11" s="5"/>
      <c r="AK11" s="5"/>
      <c r="AL11" s="5"/>
      <c r="AM11" s="5"/>
      <c r="AN11" s="5"/>
      <c r="AO11" s="5"/>
      <c r="AP11" s="5"/>
      <c r="AQ11" s="6"/>
      <c r="AR11" s="10"/>
    </row>
    <row r="12" spans="1:44" ht="12.75">
      <c r="A12" s="79"/>
      <c r="B12" s="26" t="s">
        <v>13</v>
      </c>
      <c r="C12" s="73" t="s">
        <v>72</v>
      </c>
      <c r="D12" s="26" t="s">
        <v>15</v>
      </c>
      <c r="E12" s="74" t="s">
        <v>89</v>
      </c>
      <c r="F12" s="75"/>
      <c r="G12" s="26"/>
      <c r="H12" s="26"/>
      <c r="I12" s="26">
        <v>0.1</v>
      </c>
      <c r="J12" s="26">
        <v>0.1</v>
      </c>
      <c r="K12" s="26">
        <v>0.05</v>
      </c>
      <c r="L12" s="74">
        <v>0.2</v>
      </c>
      <c r="M12" s="30">
        <f>ROUND(H12*(1+I12+J12+K12+L12),2)</f>
        <v>0</v>
      </c>
      <c r="N12" s="111">
        <f>ROUND(M12,0)</f>
        <v>0</v>
      </c>
      <c r="O12" s="76">
        <v>1.3</v>
      </c>
      <c r="P12" s="44">
        <f>ROUND(N12*O12,2)</f>
        <v>0</v>
      </c>
      <c r="Q12" s="77">
        <f>ROUND(P12*G12,2)</f>
        <v>0</v>
      </c>
      <c r="R12" s="10"/>
      <c r="T12" s="5"/>
      <c r="U12" s="5"/>
      <c r="V12" s="6"/>
      <c r="W12" s="5"/>
      <c r="X12" s="5"/>
      <c r="Y12" s="5"/>
      <c r="Z12" s="5"/>
      <c r="AA12" s="5"/>
      <c r="AB12" s="5"/>
      <c r="AC12" s="5"/>
      <c r="AD12" s="6"/>
      <c r="AE12" s="10"/>
      <c r="AG12" s="5"/>
      <c r="AH12" s="5"/>
      <c r="AI12" s="6"/>
      <c r="AJ12" s="5"/>
      <c r="AK12" s="5"/>
      <c r="AL12" s="5"/>
      <c r="AM12" s="5"/>
      <c r="AN12" s="5"/>
      <c r="AO12" s="5"/>
      <c r="AP12" s="5"/>
      <c r="AQ12" s="6"/>
      <c r="AR12" s="10"/>
    </row>
    <row r="13" spans="1:44" ht="20.25" customHeight="1">
      <c r="A13" s="187" t="s">
        <v>96</v>
      </c>
      <c r="B13" s="188"/>
      <c r="C13" s="188"/>
      <c r="D13" s="31"/>
      <c r="E13" s="31"/>
      <c r="F13" s="31"/>
      <c r="G13" s="35">
        <f>SUM(G11:G12)</f>
        <v>0</v>
      </c>
      <c r="H13" s="31"/>
      <c r="I13" s="31"/>
      <c r="J13" s="31"/>
      <c r="K13" s="31"/>
      <c r="L13" s="31"/>
      <c r="M13" s="36"/>
      <c r="N13" s="112"/>
      <c r="O13" s="31"/>
      <c r="P13" s="36">
        <f t="shared" si="0"/>
        <v>0</v>
      </c>
      <c r="Q13" s="36">
        <f>SUM(Q11:Q12)</f>
        <v>0</v>
      </c>
      <c r="R13" s="10"/>
      <c r="T13" s="5"/>
      <c r="U13" s="5"/>
      <c r="V13" s="6"/>
      <c r="W13" s="5"/>
      <c r="X13" s="5"/>
      <c r="Y13" s="5"/>
      <c r="Z13" s="5"/>
      <c r="AA13" s="5"/>
      <c r="AB13" s="5"/>
      <c r="AC13" s="5"/>
      <c r="AD13" s="6"/>
      <c r="AE13" s="10"/>
      <c r="AG13" s="5"/>
      <c r="AH13" s="5"/>
      <c r="AI13" s="6"/>
      <c r="AJ13" s="5"/>
      <c r="AK13" s="5"/>
      <c r="AL13" s="5"/>
      <c r="AM13" s="5"/>
      <c r="AN13" s="5"/>
      <c r="AO13" s="5"/>
      <c r="AP13" s="5"/>
      <c r="AQ13" s="6"/>
      <c r="AR13" s="10"/>
    </row>
    <row r="14" spans="1:44" s="14" customFormat="1" ht="12.75">
      <c r="A14" s="79"/>
      <c r="B14" s="9" t="s">
        <v>13</v>
      </c>
      <c r="C14" s="84" t="s">
        <v>35</v>
      </c>
      <c r="D14" s="26" t="s">
        <v>29</v>
      </c>
      <c r="E14" s="26" t="s">
        <v>16</v>
      </c>
      <c r="F14" s="75"/>
      <c r="G14" s="26"/>
      <c r="H14" s="26"/>
      <c r="I14" s="26">
        <v>0.1</v>
      </c>
      <c r="J14" s="26">
        <v>0.2</v>
      </c>
      <c r="K14" s="26">
        <v>0.05</v>
      </c>
      <c r="L14" s="26">
        <v>0.8</v>
      </c>
      <c r="M14" s="30">
        <f>ROUND(H14*(1+I14+J14+K14+L14),2)</f>
        <v>0</v>
      </c>
      <c r="N14" s="111">
        <f>ROUND(M14,0)</f>
        <v>0</v>
      </c>
      <c r="O14" s="7">
        <v>1</v>
      </c>
      <c r="P14" s="44">
        <f>ROUND(N14*O14,2)</f>
        <v>0</v>
      </c>
      <c r="Q14" s="77">
        <f>ROUND(P14*G14,2)</f>
        <v>0</v>
      </c>
      <c r="R14" s="13"/>
      <c r="T14" s="3"/>
      <c r="U14" s="3"/>
      <c r="V14" s="4"/>
      <c r="W14" s="3"/>
      <c r="X14" s="3"/>
      <c r="Y14" s="3"/>
      <c r="Z14" s="3"/>
      <c r="AA14" s="3"/>
      <c r="AB14" s="3"/>
      <c r="AC14" s="3"/>
      <c r="AD14" s="4"/>
      <c r="AE14" s="13"/>
      <c r="AG14" s="3"/>
      <c r="AH14" s="3"/>
      <c r="AI14" s="4"/>
      <c r="AJ14" s="3"/>
      <c r="AK14" s="3"/>
      <c r="AL14" s="3"/>
      <c r="AM14" s="3"/>
      <c r="AN14" s="3"/>
      <c r="AO14" s="3"/>
      <c r="AP14" s="3"/>
      <c r="AQ14" s="4"/>
      <c r="AR14" s="13"/>
    </row>
    <row r="15" spans="1:44" ht="12.75">
      <c r="A15" s="79"/>
      <c r="B15" s="9" t="s">
        <v>13</v>
      </c>
      <c r="C15" s="84" t="s">
        <v>35</v>
      </c>
      <c r="D15" s="26" t="s">
        <v>29</v>
      </c>
      <c r="E15" s="26" t="s">
        <v>16</v>
      </c>
      <c r="F15" s="75"/>
      <c r="G15" s="26"/>
      <c r="H15" s="26"/>
      <c r="I15" s="26">
        <v>0.1</v>
      </c>
      <c r="J15" s="26">
        <v>0.2</v>
      </c>
      <c r="K15" s="26">
        <v>0.05</v>
      </c>
      <c r="L15" s="26">
        <v>0.4</v>
      </c>
      <c r="M15" s="30">
        <f>ROUND(H15*(1+I15+J15+K15+L15),2)</f>
        <v>0</v>
      </c>
      <c r="N15" s="111">
        <f>ROUND(M15,0)</f>
        <v>0</v>
      </c>
      <c r="O15" s="7">
        <v>1</v>
      </c>
      <c r="P15" s="44">
        <f>ROUND(N15*O15,2)</f>
        <v>0</v>
      </c>
      <c r="Q15" s="77">
        <f>ROUND(P15*G15,2)</f>
        <v>0</v>
      </c>
      <c r="R15" s="10"/>
      <c r="T15" s="5"/>
      <c r="U15" s="5"/>
      <c r="V15" s="6"/>
      <c r="W15" s="5"/>
      <c r="X15" s="5"/>
      <c r="Y15" s="5"/>
      <c r="Z15" s="5"/>
      <c r="AA15" s="5"/>
      <c r="AB15" s="5"/>
      <c r="AC15" s="5"/>
      <c r="AD15" s="6"/>
      <c r="AE15" s="5"/>
      <c r="AG15" s="5"/>
      <c r="AH15" s="5"/>
      <c r="AI15" s="6"/>
      <c r="AJ15" s="5"/>
      <c r="AK15" s="5"/>
      <c r="AL15" s="5"/>
      <c r="AM15" s="5"/>
      <c r="AN15" s="5"/>
      <c r="AO15" s="5"/>
      <c r="AP15" s="5"/>
      <c r="AQ15" s="6"/>
      <c r="AR15" s="5"/>
    </row>
    <row r="16" spans="1:44" ht="12.75">
      <c r="A16" s="79"/>
      <c r="B16" s="9" t="s">
        <v>13</v>
      </c>
      <c r="C16" s="85" t="s">
        <v>72</v>
      </c>
      <c r="D16" s="26" t="s">
        <v>31</v>
      </c>
      <c r="E16" s="26"/>
      <c r="F16" s="75"/>
      <c r="G16" s="26"/>
      <c r="H16" s="26"/>
      <c r="I16" s="26">
        <v>0.1</v>
      </c>
      <c r="J16" s="26">
        <v>0.1</v>
      </c>
      <c r="K16" s="26">
        <v>0.05</v>
      </c>
      <c r="L16" s="26"/>
      <c r="M16" s="30">
        <f>ROUND(H16*(1+I16+J16+K16+L16),2)</f>
        <v>0</v>
      </c>
      <c r="N16" s="111">
        <f>ROUND(M16,0)</f>
        <v>0</v>
      </c>
      <c r="O16" s="7">
        <v>1</v>
      </c>
      <c r="P16" s="44">
        <f>ROUND(N16*O16,2)</f>
        <v>0</v>
      </c>
      <c r="Q16" s="77">
        <f>ROUND(P16*G16,2)</f>
        <v>0</v>
      </c>
      <c r="R16" s="10"/>
      <c r="T16" s="5"/>
      <c r="U16" s="5"/>
      <c r="V16" s="6"/>
      <c r="W16" s="5"/>
      <c r="X16" s="5"/>
      <c r="Y16" s="5"/>
      <c r="Z16" s="5"/>
      <c r="AA16" s="5"/>
      <c r="AB16" s="5"/>
      <c r="AC16" s="5"/>
      <c r="AD16" s="6"/>
      <c r="AE16" s="5"/>
      <c r="AG16" s="5"/>
      <c r="AH16" s="5"/>
      <c r="AI16" s="6"/>
      <c r="AJ16" s="5"/>
      <c r="AK16" s="5"/>
      <c r="AL16" s="5"/>
      <c r="AM16" s="5"/>
      <c r="AN16" s="5"/>
      <c r="AO16" s="5"/>
      <c r="AP16" s="5"/>
      <c r="AQ16" s="6"/>
      <c r="AR16" s="5"/>
    </row>
    <row r="17" spans="1:44" ht="12.75">
      <c r="A17" s="7"/>
      <c r="B17" s="9" t="s">
        <v>13</v>
      </c>
      <c r="C17" s="85" t="s">
        <v>61</v>
      </c>
      <c r="D17" s="26" t="s">
        <v>29</v>
      </c>
      <c r="E17" s="26" t="s">
        <v>16</v>
      </c>
      <c r="F17" s="75"/>
      <c r="G17" s="26"/>
      <c r="H17" s="26"/>
      <c r="I17" s="26">
        <v>0.1</v>
      </c>
      <c r="J17" s="26">
        <v>0.3</v>
      </c>
      <c r="K17" s="26">
        <v>0.05</v>
      </c>
      <c r="L17" s="26">
        <v>0.4</v>
      </c>
      <c r="M17" s="30">
        <f>ROUND(H17*(1+I17+J17+K17+L17),2)</f>
        <v>0</v>
      </c>
      <c r="N17" s="111">
        <f>ROUND(M17,0)</f>
        <v>0</v>
      </c>
      <c r="O17" s="7">
        <v>1</v>
      </c>
      <c r="P17" s="44">
        <f>ROUND(N17*O17,2)</f>
        <v>0</v>
      </c>
      <c r="Q17" s="77">
        <f>ROUND(P17*G17,2)</f>
        <v>0</v>
      </c>
      <c r="R17" s="10"/>
      <c r="T17" s="5"/>
      <c r="U17" s="5"/>
      <c r="V17" s="6"/>
      <c r="W17" s="5"/>
      <c r="X17" s="5"/>
      <c r="Y17" s="5"/>
      <c r="Z17" s="5"/>
      <c r="AA17" s="5"/>
      <c r="AB17" s="5"/>
      <c r="AC17" s="5"/>
      <c r="AD17" s="6"/>
      <c r="AE17" s="5"/>
      <c r="AG17" s="5"/>
      <c r="AH17" s="5"/>
      <c r="AI17" s="6"/>
      <c r="AJ17" s="5"/>
      <c r="AK17" s="5"/>
      <c r="AL17" s="5"/>
      <c r="AM17" s="5"/>
      <c r="AN17" s="5"/>
      <c r="AO17" s="5"/>
      <c r="AP17" s="5"/>
      <c r="AQ17" s="6"/>
      <c r="AR17" s="5"/>
    </row>
    <row r="18" spans="1:44" ht="21" customHeight="1">
      <c r="A18" s="33" t="s">
        <v>97</v>
      </c>
      <c r="B18" s="32"/>
      <c r="C18" s="86"/>
      <c r="D18" s="33"/>
      <c r="E18" s="33"/>
      <c r="F18" s="87"/>
      <c r="G18" s="35">
        <f>SUM(G14:G17)</f>
        <v>0</v>
      </c>
      <c r="H18" s="33"/>
      <c r="I18" s="33"/>
      <c r="J18" s="33"/>
      <c r="K18" s="33"/>
      <c r="L18" s="33"/>
      <c r="M18" s="36"/>
      <c r="N18" s="112"/>
      <c r="O18" s="33"/>
      <c r="P18" s="36"/>
      <c r="Q18" s="36">
        <f>SUM(Q14:Q17)</f>
        <v>0</v>
      </c>
      <c r="R18" s="10"/>
      <c r="T18" s="5"/>
      <c r="U18" s="5"/>
      <c r="V18" s="6"/>
      <c r="W18" s="5"/>
      <c r="X18" s="5"/>
      <c r="Y18" s="5"/>
      <c r="Z18" s="5"/>
      <c r="AA18" s="5"/>
      <c r="AB18" s="5"/>
      <c r="AC18" s="5"/>
      <c r="AD18" s="6"/>
      <c r="AE18" s="5"/>
      <c r="AG18" s="5"/>
      <c r="AH18" s="5"/>
      <c r="AI18" s="6"/>
      <c r="AJ18" s="5"/>
      <c r="AK18" s="5"/>
      <c r="AL18" s="5"/>
      <c r="AM18" s="5"/>
      <c r="AN18" s="5"/>
      <c r="AO18" s="5"/>
      <c r="AP18" s="5"/>
      <c r="AQ18" s="6"/>
      <c r="AR18" s="5"/>
    </row>
    <row r="19" spans="1:44" s="14" customFormat="1" ht="12.75">
      <c r="A19" s="7"/>
      <c r="B19" s="9" t="s">
        <v>13</v>
      </c>
      <c r="C19" s="85" t="s">
        <v>61</v>
      </c>
      <c r="D19" s="26" t="s">
        <v>47</v>
      </c>
      <c r="E19" s="26" t="s">
        <v>16</v>
      </c>
      <c r="F19" s="26"/>
      <c r="G19" s="27"/>
      <c r="H19" s="26"/>
      <c r="I19" s="26">
        <v>0.1</v>
      </c>
      <c r="J19" s="26">
        <v>0.3</v>
      </c>
      <c r="K19" s="26">
        <v>0.25</v>
      </c>
      <c r="L19" s="26">
        <v>0.4</v>
      </c>
      <c r="M19" s="30">
        <f>ROUND(H19*(1+I19+J19+K19+L19),2)</f>
        <v>0</v>
      </c>
      <c r="N19" s="111">
        <f>ROUND(M19,0)</f>
        <v>0</v>
      </c>
      <c r="O19" s="26">
        <v>1</v>
      </c>
      <c r="P19" s="44">
        <f>ROUND(N19*O19,2)</f>
        <v>0</v>
      </c>
      <c r="Q19" s="77">
        <f>ROUND(P19*G19,2)</f>
        <v>0</v>
      </c>
      <c r="R19" s="11"/>
      <c r="T19" s="3"/>
      <c r="U19" s="3"/>
      <c r="V19" s="4"/>
      <c r="W19" s="3"/>
      <c r="X19" s="3"/>
      <c r="Y19" s="3"/>
      <c r="Z19" s="3"/>
      <c r="AA19" s="3"/>
      <c r="AB19" s="3"/>
      <c r="AC19" s="3"/>
      <c r="AD19" s="4"/>
      <c r="AE19" s="13"/>
      <c r="AG19" s="3"/>
      <c r="AH19" s="3"/>
      <c r="AI19" s="4"/>
      <c r="AJ19" s="3"/>
      <c r="AK19" s="3"/>
      <c r="AL19" s="3"/>
      <c r="AM19" s="3"/>
      <c r="AN19" s="3"/>
      <c r="AO19" s="3"/>
      <c r="AP19" s="3"/>
      <c r="AQ19" s="4"/>
      <c r="AR19" s="13"/>
    </row>
    <row r="20" spans="1:44" ht="12.75">
      <c r="A20" s="7"/>
      <c r="B20" s="26" t="s">
        <v>13</v>
      </c>
      <c r="C20" s="85" t="s">
        <v>61</v>
      </c>
      <c r="D20" s="26" t="s">
        <v>47</v>
      </c>
      <c r="E20" s="26" t="s">
        <v>17</v>
      </c>
      <c r="F20" s="26"/>
      <c r="G20" s="27"/>
      <c r="H20" s="26"/>
      <c r="I20" s="26">
        <v>0.1</v>
      </c>
      <c r="J20" s="26">
        <v>0.3</v>
      </c>
      <c r="K20" s="26">
        <v>0.25</v>
      </c>
      <c r="L20" s="26">
        <v>0.8</v>
      </c>
      <c r="M20" s="30">
        <f>ROUND(H20*(1+I20+J20+K20+L20),2)</f>
        <v>0</v>
      </c>
      <c r="N20" s="111">
        <f>ROUND(M20,0)</f>
        <v>0</v>
      </c>
      <c r="O20" s="26">
        <v>1</v>
      </c>
      <c r="P20" s="44">
        <f>ROUND(N20*O20,2)</f>
        <v>0</v>
      </c>
      <c r="Q20" s="77">
        <f>ROUND(P20*G20,2)</f>
        <v>0</v>
      </c>
      <c r="R20" s="40"/>
      <c r="T20" s="5"/>
      <c r="U20" s="5"/>
      <c r="V20" s="6"/>
      <c r="W20" s="5"/>
      <c r="X20" s="5"/>
      <c r="Y20" s="5"/>
      <c r="Z20" s="5"/>
      <c r="AA20" s="5"/>
      <c r="AB20" s="5"/>
      <c r="AC20" s="5"/>
      <c r="AD20" s="6"/>
      <c r="AE20" s="10"/>
      <c r="AG20" s="5"/>
      <c r="AH20" s="5"/>
      <c r="AI20" s="6"/>
      <c r="AJ20" s="5"/>
      <c r="AK20" s="5"/>
      <c r="AL20" s="5"/>
      <c r="AM20" s="5"/>
      <c r="AN20" s="5"/>
      <c r="AO20" s="5"/>
      <c r="AP20" s="5"/>
      <c r="AQ20" s="6"/>
      <c r="AR20" s="10"/>
    </row>
    <row r="21" spans="1:44" ht="12.75">
      <c r="A21" s="7"/>
      <c r="B21" s="26" t="s">
        <v>13</v>
      </c>
      <c r="C21" s="85" t="s">
        <v>72</v>
      </c>
      <c r="D21" s="26" t="s">
        <v>47</v>
      </c>
      <c r="E21" s="26" t="s">
        <v>16</v>
      </c>
      <c r="F21" s="26"/>
      <c r="G21" s="27"/>
      <c r="H21" s="26"/>
      <c r="I21" s="26">
        <v>0.1</v>
      </c>
      <c r="J21" s="26">
        <v>0.1</v>
      </c>
      <c r="K21" s="26">
        <v>0.25</v>
      </c>
      <c r="L21" s="26">
        <v>0.4</v>
      </c>
      <c r="M21" s="30">
        <f>ROUND(H21*(1+I21+J21+K21+L21),2)</f>
        <v>0</v>
      </c>
      <c r="N21" s="111">
        <f>ROUND(M21,0)</f>
        <v>0</v>
      </c>
      <c r="O21" s="26">
        <v>1</v>
      </c>
      <c r="P21" s="44">
        <f>ROUND(N21*O21,2)</f>
        <v>0</v>
      </c>
      <c r="Q21" s="77">
        <f>ROUND(P21*G21,2)</f>
        <v>0</v>
      </c>
      <c r="R21" s="40"/>
      <c r="T21" s="5"/>
      <c r="U21" s="5"/>
      <c r="V21" s="6"/>
      <c r="W21" s="5"/>
      <c r="X21" s="5"/>
      <c r="Y21" s="5"/>
      <c r="Z21" s="5"/>
      <c r="AA21" s="5"/>
      <c r="AB21" s="5"/>
      <c r="AC21" s="5"/>
      <c r="AD21" s="6"/>
      <c r="AE21" s="10"/>
      <c r="AG21" s="5"/>
      <c r="AH21" s="5"/>
      <c r="AI21" s="6"/>
      <c r="AJ21" s="5"/>
      <c r="AK21" s="5"/>
      <c r="AL21" s="5"/>
      <c r="AM21" s="5"/>
      <c r="AN21" s="5"/>
      <c r="AO21" s="5"/>
      <c r="AP21" s="5"/>
      <c r="AQ21" s="6"/>
      <c r="AR21" s="10"/>
    </row>
    <row r="22" spans="1:44" ht="21" customHeight="1">
      <c r="A22" s="33" t="s">
        <v>98</v>
      </c>
      <c r="B22" s="88"/>
      <c r="C22" s="89"/>
      <c r="D22" s="31"/>
      <c r="E22" s="31"/>
      <c r="F22" s="31"/>
      <c r="G22" s="35">
        <f>SUM(G19:G21)</f>
        <v>0</v>
      </c>
      <c r="H22" s="31"/>
      <c r="I22" s="31"/>
      <c r="J22" s="31"/>
      <c r="K22" s="31"/>
      <c r="L22" s="31"/>
      <c r="M22" s="36"/>
      <c r="N22" s="112"/>
      <c r="O22" s="31"/>
      <c r="P22" s="36"/>
      <c r="Q22" s="36">
        <f>SUM(Q19:Q21)</f>
        <v>0</v>
      </c>
      <c r="R22" s="40"/>
      <c r="T22" s="5"/>
      <c r="U22" s="5"/>
      <c r="V22" s="6"/>
      <c r="W22" s="5"/>
      <c r="X22" s="5"/>
      <c r="Y22" s="5"/>
      <c r="Z22" s="5"/>
      <c r="AA22" s="5"/>
      <c r="AB22" s="5"/>
      <c r="AC22" s="5"/>
      <c r="AD22" s="6"/>
      <c r="AE22" s="10"/>
      <c r="AG22" s="5"/>
      <c r="AH22" s="5"/>
      <c r="AI22" s="6"/>
      <c r="AJ22" s="5"/>
      <c r="AK22" s="5"/>
      <c r="AL22" s="5"/>
      <c r="AM22" s="5"/>
      <c r="AN22" s="5"/>
      <c r="AO22" s="5"/>
      <c r="AP22" s="5"/>
      <c r="AQ22" s="6"/>
      <c r="AR22" s="10"/>
    </row>
    <row r="23" spans="1:44" s="14" customFormat="1" ht="12.75">
      <c r="A23" s="79"/>
      <c r="B23" s="9" t="s">
        <v>13</v>
      </c>
      <c r="C23" s="85" t="s">
        <v>61</v>
      </c>
      <c r="D23" s="26" t="s">
        <v>48</v>
      </c>
      <c r="E23" s="26" t="s">
        <v>17</v>
      </c>
      <c r="F23" s="26"/>
      <c r="G23" s="27"/>
      <c r="H23" s="26"/>
      <c r="I23" s="26">
        <v>0.1</v>
      </c>
      <c r="J23" s="26">
        <v>0.3</v>
      </c>
      <c r="K23" s="26">
        <v>0.25</v>
      </c>
      <c r="L23" s="26">
        <v>0.8</v>
      </c>
      <c r="M23" s="30">
        <f>ROUND(H23*(1+I23+J23+K23+L23),2)</f>
        <v>0</v>
      </c>
      <c r="N23" s="111">
        <f>ROUND(M23,0)</f>
        <v>0</v>
      </c>
      <c r="O23" s="26">
        <v>1</v>
      </c>
      <c r="P23" s="44">
        <f>ROUND(N23*O23,2)</f>
        <v>0</v>
      </c>
      <c r="Q23" s="77">
        <f>ROUND(P23*G23,2)</f>
        <v>0</v>
      </c>
      <c r="R23" s="11"/>
      <c r="T23" s="3"/>
      <c r="U23" s="3"/>
      <c r="V23" s="4"/>
      <c r="W23" s="3"/>
      <c r="X23" s="3"/>
      <c r="Y23" s="3"/>
      <c r="Z23" s="3"/>
      <c r="AA23" s="3"/>
      <c r="AB23" s="3"/>
      <c r="AC23" s="3"/>
      <c r="AD23" s="4"/>
      <c r="AE23" s="13"/>
      <c r="AG23" s="3"/>
      <c r="AH23" s="3"/>
      <c r="AI23" s="4"/>
      <c r="AJ23" s="3"/>
      <c r="AK23" s="3"/>
      <c r="AL23" s="3"/>
      <c r="AM23" s="3"/>
      <c r="AN23" s="3"/>
      <c r="AO23" s="3"/>
      <c r="AP23" s="3"/>
      <c r="AQ23" s="4"/>
      <c r="AR23" s="13"/>
    </row>
    <row r="24" spans="1:44" ht="12.75">
      <c r="A24" s="79"/>
      <c r="B24" s="26" t="s">
        <v>13</v>
      </c>
      <c r="C24" s="85" t="s">
        <v>61</v>
      </c>
      <c r="D24" s="26" t="s">
        <v>48</v>
      </c>
      <c r="E24" s="26" t="s">
        <v>16</v>
      </c>
      <c r="F24" s="26"/>
      <c r="G24" s="27"/>
      <c r="H24" s="26"/>
      <c r="I24" s="26">
        <v>0.1</v>
      </c>
      <c r="J24" s="26">
        <v>0.3</v>
      </c>
      <c r="K24" s="26">
        <v>0.25</v>
      </c>
      <c r="L24" s="26">
        <v>0.4</v>
      </c>
      <c r="M24" s="30">
        <f>ROUND(H24*(1+I24+J24+K24+L24),2)</f>
        <v>0</v>
      </c>
      <c r="N24" s="111">
        <f>ROUND(M24,0)</f>
        <v>0</v>
      </c>
      <c r="O24" s="26">
        <v>1</v>
      </c>
      <c r="P24" s="44">
        <f>ROUND(N24*O24,2)</f>
        <v>0</v>
      </c>
      <c r="Q24" s="77">
        <f>ROUND(P24*G24,2)</f>
        <v>0</v>
      </c>
      <c r="R24" s="40"/>
      <c r="T24" s="5"/>
      <c r="U24" s="5"/>
      <c r="V24" s="6"/>
      <c r="W24" s="5"/>
      <c r="X24" s="5"/>
      <c r="Y24" s="5"/>
      <c r="Z24" s="5"/>
      <c r="AA24" s="5"/>
      <c r="AB24" s="5"/>
      <c r="AC24" s="5"/>
      <c r="AD24" s="6"/>
      <c r="AE24" s="10"/>
      <c r="AG24" s="5"/>
      <c r="AH24" s="5"/>
      <c r="AI24" s="6"/>
      <c r="AJ24" s="5"/>
      <c r="AK24" s="5"/>
      <c r="AL24" s="5"/>
      <c r="AM24" s="5"/>
      <c r="AN24" s="5"/>
      <c r="AO24" s="5"/>
      <c r="AP24" s="5"/>
      <c r="AQ24" s="6"/>
      <c r="AR24" s="10"/>
    </row>
    <row r="25" spans="1:44" ht="12.75">
      <c r="A25" s="79"/>
      <c r="B25" s="26" t="s">
        <v>13</v>
      </c>
      <c r="C25" s="85" t="s">
        <v>74</v>
      </c>
      <c r="D25" s="26" t="s">
        <v>48</v>
      </c>
      <c r="E25" s="26" t="s">
        <v>17</v>
      </c>
      <c r="F25" s="26"/>
      <c r="G25" s="27"/>
      <c r="H25" s="26"/>
      <c r="I25" s="26">
        <v>0.1</v>
      </c>
      <c r="J25" s="26">
        <v>0.2</v>
      </c>
      <c r="K25" s="26">
        <v>0.25</v>
      </c>
      <c r="L25" s="26">
        <v>0.8</v>
      </c>
      <c r="M25" s="30">
        <f>ROUND(H25*(1+I25+J25+K25+L25),2)</f>
        <v>0</v>
      </c>
      <c r="N25" s="111">
        <f>ROUND(M25,0)</f>
        <v>0</v>
      </c>
      <c r="O25" s="26">
        <v>1</v>
      </c>
      <c r="P25" s="44">
        <f>ROUND(N25*O25,2)</f>
        <v>0</v>
      </c>
      <c r="Q25" s="77">
        <f>ROUND(P25*G25,2)</f>
        <v>0</v>
      </c>
      <c r="R25" s="40"/>
      <c r="T25" s="5"/>
      <c r="U25" s="5"/>
      <c r="V25" s="6"/>
      <c r="W25" s="5"/>
      <c r="X25" s="5"/>
      <c r="Y25" s="5"/>
      <c r="Z25" s="5"/>
      <c r="AA25" s="5"/>
      <c r="AB25" s="5"/>
      <c r="AC25" s="5"/>
      <c r="AD25" s="6"/>
      <c r="AE25" s="10"/>
      <c r="AG25" s="5"/>
      <c r="AH25" s="5"/>
      <c r="AI25" s="6"/>
      <c r="AJ25" s="5"/>
      <c r="AK25" s="5"/>
      <c r="AL25" s="5"/>
      <c r="AM25" s="5"/>
      <c r="AN25" s="5"/>
      <c r="AO25" s="5"/>
      <c r="AP25" s="5"/>
      <c r="AQ25" s="6"/>
      <c r="AR25" s="10"/>
    </row>
    <row r="26" spans="1:44" ht="12.75">
      <c r="A26" s="79"/>
      <c r="B26" s="26" t="s">
        <v>13</v>
      </c>
      <c r="C26" s="85" t="s">
        <v>61</v>
      </c>
      <c r="D26" s="26" t="s">
        <v>48</v>
      </c>
      <c r="E26" s="26" t="s">
        <v>17</v>
      </c>
      <c r="F26" s="26"/>
      <c r="G26" s="27"/>
      <c r="H26" s="26"/>
      <c r="I26" s="26">
        <v>0.1</v>
      </c>
      <c r="J26" s="26">
        <v>0.3</v>
      </c>
      <c r="K26" s="26">
        <v>0.25</v>
      </c>
      <c r="L26" s="26">
        <v>0.8</v>
      </c>
      <c r="M26" s="30">
        <f>ROUND(H26*(1+I26+J26+K26+L26),2)</f>
        <v>0</v>
      </c>
      <c r="N26" s="111">
        <f>ROUND(M26,0)</f>
        <v>0</v>
      </c>
      <c r="O26" s="26">
        <v>1</v>
      </c>
      <c r="P26" s="44">
        <f>ROUND(N26*O26,2)</f>
        <v>0</v>
      </c>
      <c r="Q26" s="77">
        <f>ROUND(P26*G26,2)</f>
        <v>0</v>
      </c>
      <c r="R26" s="40"/>
      <c r="T26" s="5"/>
      <c r="U26" s="5"/>
      <c r="V26" s="6"/>
      <c r="W26" s="5"/>
      <c r="X26" s="5"/>
      <c r="Y26" s="5"/>
      <c r="Z26" s="5"/>
      <c r="AA26" s="5"/>
      <c r="AB26" s="5"/>
      <c r="AC26" s="5"/>
      <c r="AD26" s="6"/>
      <c r="AE26" s="10"/>
      <c r="AG26" s="5"/>
      <c r="AH26" s="5"/>
      <c r="AI26" s="6"/>
      <c r="AJ26" s="5"/>
      <c r="AK26" s="5"/>
      <c r="AL26" s="5"/>
      <c r="AM26" s="5"/>
      <c r="AN26" s="5"/>
      <c r="AO26" s="5"/>
      <c r="AP26" s="5"/>
      <c r="AQ26" s="6"/>
      <c r="AR26" s="10"/>
    </row>
    <row r="27" spans="1:44" ht="21" customHeight="1">
      <c r="A27" s="90" t="s">
        <v>85</v>
      </c>
      <c r="B27" s="88"/>
      <c r="C27" s="89"/>
      <c r="D27" s="31"/>
      <c r="E27" s="31"/>
      <c r="F27" s="31"/>
      <c r="G27" s="35">
        <f>SUM(G23:G26)</f>
        <v>0</v>
      </c>
      <c r="H27" s="31"/>
      <c r="I27" s="31"/>
      <c r="J27" s="31"/>
      <c r="K27" s="31"/>
      <c r="L27" s="31"/>
      <c r="M27" s="36"/>
      <c r="N27" s="36"/>
      <c r="O27" s="31"/>
      <c r="P27" s="36"/>
      <c r="Q27" s="36">
        <f>SUM(Q23:Q26)</f>
        <v>0</v>
      </c>
      <c r="R27" s="40"/>
      <c r="T27" s="5"/>
      <c r="U27" s="5"/>
      <c r="V27" s="6"/>
      <c r="W27" s="5"/>
      <c r="X27" s="5"/>
      <c r="Y27" s="5"/>
      <c r="Z27" s="5"/>
      <c r="AA27" s="5"/>
      <c r="AB27" s="5"/>
      <c r="AC27" s="5"/>
      <c r="AD27" s="6"/>
      <c r="AE27" s="10"/>
      <c r="AG27" s="5"/>
      <c r="AH27" s="5"/>
      <c r="AI27" s="6"/>
      <c r="AJ27" s="5"/>
      <c r="AK27" s="5"/>
      <c r="AL27" s="5"/>
      <c r="AM27" s="5"/>
      <c r="AN27" s="5"/>
      <c r="AO27" s="5"/>
      <c r="AP27" s="5"/>
      <c r="AQ27" s="6"/>
      <c r="AR27" s="10"/>
    </row>
    <row r="28" spans="1:44" s="14" customFormat="1" ht="12.75">
      <c r="A28" s="52" t="s">
        <v>44</v>
      </c>
      <c r="B28" s="91"/>
      <c r="C28" s="91"/>
      <c r="D28" s="91"/>
      <c r="E28" s="91"/>
      <c r="F28" s="51"/>
      <c r="G28" s="51">
        <f>G8+G18+G13+G10+G22+G27</f>
        <v>0</v>
      </c>
      <c r="H28" s="91"/>
      <c r="I28" s="91"/>
      <c r="J28" s="91"/>
      <c r="K28" s="91"/>
      <c r="L28" s="91"/>
      <c r="M28" s="92"/>
      <c r="N28" s="92"/>
      <c r="O28" s="91"/>
      <c r="P28" s="92"/>
      <c r="Q28" s="53">
        <f>Q8+Q18+Q13+Q10+Q22+Q27</f>
        <v>0</v>
      </c>
      <c r="R28" s="11"/>
      <c r="T28" s="3"/>
      <c r="U28" s="3"/>
      <c r="V28" s="4"/>
      <c r="W28" s="3"/>
      <c r="X28" s="3"/>
      <c r="Y28" s="3"/>
      <c r="Z28" s="3"/>
      <c r="AA28" s="3"/>
      <c r="AB28" s="3"/>
      <c r="AC28" s="3"/>
      <c r="AD28" s="4"/>
      <c r="AE28" s="13"/>
      <c r="AG28" s="3"/>
      <c r="AH28" s="3"/>
      <c r="AI28" s="4"/>
      <c r="AJ28" s="3"/>
      <c r="AK28" s="3"/>
      <c r="AL28" s="3"/>
      <c r="AM28" s="3"/>
      <c r="AN28" s="3"/>
      <c r="AO28" s="3"/>
      <c r="AP28" s="3"/>
      <c r="AQ28" s="4"/>
      <c r="AR28" s="13"/>
    </row>
    <row r="29" spans="2:44" ht="12.75">
      <c r="B29" s="72"/>
      <c r="C29" s="71"/>
      <c r="D29" s="71"/>
      <c r="E29" s="71"/>
      <c r="F29" s="71"/>
      <c r="G29" s="78"/>
      <c r="H29" s="71"/>
      <c r="I29" s="71"/>
      <c r="J29" s="71"/>
      <c r="K29" s="71"/>
      <c r="L29" s="71"/>
      <c r="M29" s="71"/>
      <c r="N29" s="71"/>
      <c r="O29" s="71"/>
      <c r="P29" s="71"/>
      <c r="Q29" s="78"/>
      <c r="R29" s="5"/>
      <c r="T29" s="5"/>
      <c r="U29" s="5"/>
      <c r="V29" s="6"/>
      <c r="W29" s="5"/>
      <c r="X29" s="5"/>
      <c r="Y29" s="5"/>
      <c r="Z29" s="5"/>
      <c r="AA29" s="5"/>
      <c r="AB29" s="5"/>
      <c r="AC29" s="5"/>
      <c r="AD29" s="6"/>
      <c r="AE29" s="10"/>
      <c r="AG29" s="5"/>
      <c r="AH29" s="5"/>
      <c r="AI29" s="6"/>
      <c r="AJ29" s="5"/>
      <c r="AK29" s="5"/>
      <c r="AL29" s="5"/>
      <c r="AM29" s="5"/>
      <c r="AN29" s="5"/>
      <c r="AO29" s="5"/>
      <c r="AP29" s="5"/>
      <c r="AQ29" s="6"/>
      <c r="AR29" s="10"/>
    </row>
    <row r="30" ht="12.75">
      <c r="A30" s="2" t="s">
        <v>0</v>
      </c>
    </row>
    <row r="32" spans="1:17" ht="27" customHeight="1">
      <c r="A32" s="2" t="s">
        <v>41</v>
      </c>
      <c r="D32" s="80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81"/>
    </row>
    <row r="34" spans="4:17" ht="27" customHeight="1">
      <c r="D34" s="80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81"/>
    </row>
  </sheetData>
  <sheetProtection/>
  <mergeCells count="4">
    <mergeCell ref="A8:C8"/>
    <mergeCell ref="A10:C10"/>
    <mergeCell ref="A13:C13"/>
    <mergeCell ref="K1:L1"/>
  </mergeCells>
  <printOptions/>
  <pageMargins left="0" right="0" top="0" bottom="0" header="0" footer="0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31"/>
  <sheetViews>
    <sheetView zoomScale="80" zoomScaleNormal="80" zoomScalePageLayoutView="0" workbookViewId="0" topLeftCell="A1">
      <selection activeCell="C2" sqref="C2"/>
    </sheetView>
  </sheetViews>
  <sheetFormatPr defaultColWidth="9.25390625" defaultRowHeight="12.75"/>
  <cols>
    <col min="1" max="1" width="18.75390625" style="5" customWidth="1"/>
    <col min="2" max="2" width="23.75390625" style="2" customWidth="1"/>
    <col min="3" max="3" width="11.75390625" style="2" customWidth="1"/>
    <col min="4" max="4" width="7.375" style="2" customWidth="1"/>
    <col min="5" max="5" width="12.125" style="2" customWidth="1"/>
    <col min="6" max="6" width="7.25390625" style="2" customWidth="1"/>
    <col min="7" max="7" width="8.125" style="2" customWidth="1"/>
    <col min="8" max="8" width="5.75390625" style="5" customWidth="1"/>
    <col min="9" max="9" width="14.25390625" style="5" customWidth="1"/>
    <col min="10" max="10" width="12.375" style="5" customWidth="1"/>
    <col min="11" max="11" width="8.75390625" style="5" customWidth="1"/>
    <col min="12" max="12" width="10.75390625" style="5" customWidth="1"/>
    <col min="13" max="13" width="15.875" style="5" customWidth="1"/>
    <col min="14" max="177" width="9.25390625" style="5" customWidth="1"/>
    <col min="178" max="16384" width="9.25390625" style="2" customWidth="1"/>
  </cols>
  <sheetData>
    <row r="1" spans="1:16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"/>
      <c r="L1" s="19"/>
      <c r="M1" s="1" t="s">
        <v>36</v>
      </c>
      <c r="N1" s="19"/>
      <c r="O1" s="2"/>
      <c r="P1" s="1"/>
    </row>
    <row r="2" spans="1:16" ht="21">
      <c r="A2" s="176"/>
      <c r="B2" s="133"/>
      <c r="C2" s="178" t="s">
        <v>115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9"/>
      <c r="O2" s="19"/>
      <c r="P2" s="19"/>
    </row>
    <row r="3" spans="1:16" ht="12" customHeight="1">
      <c r="A3" s="176"/>
      <c r="B3" s="163"/>
      <c r="C3" s="178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20.25" customHeight="1">
      <c r="A4" s="181"/>
      <c r="B4" s="163"/>
      <c r="C4" s="163"/>
      <c r="D4" s="163"/>
      <c r="E4" s="169" t="s">
        <v>112</v>
      </c>
      <c r="F4" s="182"/>
      <c r="G4" s="182"/>
      <c r="H4" s="182"/>
      <c r="I4" s="182"/>
      <c r="J4" s="163"/>
      <c r="K4" s="163"/>
      <c r="L4" s="163"/>
      <c r="M4" s="163"/>
      <c r="N4" s="19"/>
      <c r="O4" s="19"/>
      <c r="P4" s="19"/>
    </row>
    <row r="5" spans="1:16" ht="11.25" customHeight="1">
      <c r="A5" s="181"/>
      <c r="B5" s="163"/>
      <c r="C5" s="163"/>
      <c r="D5" s="163"/>
      <c r="E5" s="183"/>
      <c r="F5" s="181"/>
      <c r="G5" s="181"/>
      <c r="H5" s="181"/>
      <c r="I5" s="181"/>
      <c r="J5" s="163"/>
      <c r="K5" s="163"/>
      <c r="L5" s="163"/>
      <c r="M5" s="163"/>
      <c r="N5" s="163"/>
      <c r="O5" s="163"/>
      <c r="P5" s="163"/>
    </row>
    <row r="6" spans="1:13" ht="20.25" customHeight="1">
      <c r="A6" s="179"/>
      <c r="B6" s="177"/>
      <c r="C6" s="177"/>
      <c r="D6" s="179" t="s">
        <v>111</v>
      </c>
      <c r="E6" s="177"/>
      <c r="F6" s="177"/>
      <c r="G6" s="177"/>
      <c r="H6" s="177"/>
      <c r="I6" s="177"/>
      <c r="J6" s="177"/>
      <c r="K6" s="177"/>
      <c r="L6" s="177"/>
      <c r="M6" s="177"/>
    </row>
    <row r="7" spans="1:13" ht="9" customHeight="1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7" ht="23.25">
      <c r="A8" s="64" t="s">
        <v>28</v>
      </c>
      <c r="B8" s="6"/>
      <c r="C8" s="6"/>
      <c r="D8" s="6"/>
      <c r="E8" s="6"/>
      <c r="F8" s="6"/>
      <c r="G8" s="6"/>
    </row>
    <row r="9" spans="1:227" s="6" customFormat="1" ht="102.75" customHeight="1">
      <c r="A9" s="21" t="s">
        <v>1</v>
      </c>
      <c r="B9" s="22" t="s">
        <v>18</v>
      </c>
      <c r="C9" s="22" t="s">
        <v>87</v>
      </c>
      <c r="D9" s="22" t="s">
        <v>7</v>
      </c>
      <c r="E9" s="23" t="s">
        <v>19</v>
      </c>
      <c r="F9" s="23" t="s">
        <v>20</v>
      </c>
      <c r="G9" s="185" t="s">
        <v>21</v>
      </c>
      <c r="H9" s="22" t="s">
        <v>91</v>
      </c>
      <c r="I9" s="22" t="s">
        <v>25</v>
      </c>
      <c r="J9" s="24" t="s">
        <v>26</v>
      </c>
      <c r="K9" s="22" t="s">
        <v>24</v>
      </c>
      <c r="L9" s="25" t="s">
        <v>33</v>
      </c>
      <c r="M9" s="22" t="s">
        <v>9</v>
      </c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</row>
    <row r="10" spans="1:13" ht="12.75">
      <c r="A10" s="31"/>
      <c r="B10" s="33" t="s">
        <v>0</v>
      </c>
      <c r="C10" s="31" t="s">
        <v>92</v>
      </c>
      <c r="D10" s="33"/>
      <c r="E10" s="66"/>
      <c r="F10" s="34">
        <v>3.33</v>
      </c>
      <c r="G10" s="31">
        <v>1</v>
      </c>
      <c r="H10" s="31">
        <v>0.8</v>
      </c>
      <c r="I10" s="48">
        <f>ROUND(E10*(F10*G10+H10),2)</f>
        <v>0</v>
      </c>
      <c r="J10" s="50">
        <f>ROUND(I10,0)</f>
        <v>0</v>
      </c>
      <c r="K10" s="46">
        <v>1</v>
      </c>
      <c r="L10" s="36">
        <f>ROUND(J10*K10,2)</f>
        <v>0</v>
      </c>
      <c r="M10" s="36">
        <f>ROUND(D10*L10,2)</f>
        <v>0</v>
      </c>
    </row>
    <row r="11" spans="1:13" ht="13.5" customHeight="1">
      <c r="A11" s="26"/>
      <c r="B11" s="9" t="s">
        <v>82</v>
      </c>
      <c r="C11" s="63" t="s">
        <v>92</v>
      </c>
      <c r="D11" s="26"/>
      <c r="E11" s="186"/>
      <c r="F11" s="27">
        <v>3.33</v>
      </c>
      <c r="G11" s="26">
        <v>0.8</v>
      </c>
      <c r="H11" s="26">
        <v>0.8</v>
      </c>
      <c r="I11" s="65">
        <f>ROUND(E11*(F11*G11+H11),2)</f>
        <v>0</v>
      </c>
      <c r="J11" s="49">
        <f>ROUND(I11,0)</f>
        <v>0</v>
      </c>
      <c r="K11" s="45">
        <v>1</v>
      </c>
      <c r="L11" s="44">
        <f>ROUND(J11*K11,2)</f>
        <v>0</v>
      </c>
      <c r="M11" s="30">
        <f>ROUND(D11*L11,2)</f>
        <v>0</v>
      </c>
    </row>
    <row r="12" spans="1:13" ht="13.5" customHeight="1">
      <c r="A12" s="26"/>
      <c r="B12" s="9" t="s">
        <v>83</v>
      </c>
      <c r="C12" s="63" t="s">
        <v>92</v>
      </c>
      <c r="D12" s="26"/>
      <c r="E12" s="186"/>
      <c r="F12" s="27">
        <v>3.33</v>
      </c>
      <c r="G12" s="26">
        <v>0.8</v>
      </c>
      <c r="H12" s="26">
        <v>0.8</v>
      </c>
      <c r="I12" s="65">
        <f>ROUND(E12*(F12*G12+H12),2)</f>
        <v>0</v>
      </c>
      <c r="J12" s="49">
        <f>ROUND(I12,0)</f>
        <v>0</v>
      </c>
      <c r="K12" s="45">
        <v>1</v>
      </c>
      <c r="L12" s="44">
        <f>ROUND(J12*K12,2)</f>
        <v>0</v>
      </c>
      <c r="M12" s="30">
        <f>ROUND(D12*L12,2)</f>
        <v>0</v>
      </c>
    </row>
    <row r="13" spans="1:13" ht="13.5" customHeight="1">
      <c r="A13" s="26"/>
      <c r="B13" s="9" t="s">
        <v>86</v>
      </c>
      <c r="C13" s="63" t="s">
        <v>92</v>
      </c>
      <c r="D13" s="26"/>
      <c r="E13" s="186"/>
      <c r="F13" s="27">
        <v>3.33</v>
      </c>
      <c r="G13" s="26">
        <v>0.8</v>
      </c>
      <c r="H13" s="26">
        <v>0.8</v>
      </c>
      <c r="I13" s="65">
        <f>ROUND(E13*(F13*G13+H13),2)</f>
        <v>0</v>
      </c>
      <c r="J13" s="49">
        <f>ROUND(I13,0)</f>
        <v>0</v>
      </c>
      <c r="K13" s="45">
        <v>1</v>
      </c>
      <c r="L13" s="44">
        <f>ROUND(J13*K13,2)</f>
        <v>0</v>
      </c>
      <c r="M13" s="30">
        <f>ROUND(D13*L13,2)</f>
        <v>0</v>
      </c>
    </row>
    <row r="14" spans="1:13" ht="13.5" customHeight="1">
      <c r="A14" s="31"/>
      <c r="B14" s="32" t="s">
        <v>50</v>
      </c>
      <c r="C14" s="31"/>
      <c r="D14" s="33">
        <f>SUM(D11:D13)</f>
        <v>0</v>
      </c>
      <c r="E14" s="66"/>
      <c r="F14" s="34"/>
      <c r="G14" s="31"/>
      <c r="H14" s="31"/>
      <c r="I14" s="48"/>
      <c r="J14" s="50"/>
      <c r="K14" s="46"/>
      <c r="L14" s="36"/>
      <c r="M14" s="36">
        <f>SUM(M11:M13)</f>
        <v>0</v>
      </c>
    </row>
    <row r="15" spans="1:13" ht="15.75" customHeight="1">
      <c r="A15" s="31"/>
      <c r="B15" s="32" t="s">
        <v>49</v>
      </c>
      <c r="C15" s="31" t="s">
        <v>92</v>
      </c>
      <c r="D15" s="33"/>
      <c r="E15" s="66"/>
      <c r="F15" s="34">
        <v>3.33</v>
      </c>
      <c r="G15" s="31">
        <v>0.8</v>
      </c>
      <c r="H15" s="31">
        <v>0.8</v>
      </c>
      <c r="I15" s="48">
        <f aca="true" t="shared" si="0" ref="I15:I21">ROUND(E15*(F15*G15+H15),2)</f>
        <v>0</v>
      </c>
      <c r="J15" s="50">
        <f aca="true" t="shared" si="1" ref="J15:J21">ROUND(I15,0)</f>
        <v>0</v>
      </c>
      <c r="K15" s="46">
        <v>1</v>
      </c>
      <c r="L15" s="36">
        <f aca="true" t="shared" si="2" ref="L15:L21">ROUND(J15*K15,2)</f>
        <v>0</v>
      </c>
      <c r="M15" s="36">
        <f aca="true" t="shared" si="3" ref="M15:M21">ROUND(D15*L15,2)</f>
        <v>0</v>
      </c>
    </row>
    <row r="16" spans="1:13" ht="19.5" customHeight="1">
      <c r="A16" s="31"/>
      <c r="B16" s="32" t="s">
        <v>32</v>
      </c>
      <c r="C16" s="31" t="s">
        <v>92</v>
      </c>
      <c r="D16" s="33"/>
      <c r="E16" s="66"/>
      <c r="F16" s="34">
        <v>3.33</v>
      </c>
      <c r="G16" s="31">
        <v>0.75</v>
      </c>
      <c r="H16" s="31">
        <v>0.8</v>
      </c>
      <c r="I16" s="48">
        <f t="shared" si="0"/>
        <v>0</v>
      </c>
      <c r="J16" s="50">
        <f t="shared" si="1"/>
        <v>0</v>
      </c>
      <c r="K16" s="46">
        <v>1</v>
      </c>
      <c r="L16" s="36">
        <f t="shared" si="2"/>
        <v>0</v>
      </c>
      <c r="M16" s="36">
        <f t="shared" si="3"/>
        <v>0</v>
      </c>
    </row>
    <row r="17" spans="1:13" ht="13.5" customHeight="1">
      <c r="A17" s="26"/>
      <c r="B17" s="37" t="s">
        <v>45</v>
      </c>
      <c r="C17" s="63" t="s">
        <v>92</v>
      </c>
      <c r="D17" s="8"/>
      <c r="E17" s="67"/>
      <c r="F17" s="38">
        <v>3.33</v>
      </c>
      <c r="G17" s="8">
        <v>0.6</v>
      </c>
      <c r="H17" s="8">
        <v>0.8</v>
      </c>
      <c r="I17" s="65">
        <f t="shared" si="0"/>
        <v>0</v>
      </c>
      <c r="J17" s="49">
        <f t="shared" si="1"/>
        <v>0</v>
      </c>
      <c r="K17" s="47">
        <v>1</v>
      </c>
      <c r="L17" s="44">
        <f t="shared" si="2"/>
        <v>0</v>
      </c>
      <c r="M17" s="39">
        <f t="shared" si="3"/>
        <v>0</v>
      </c>
    </row>
    <row r="18" spans="1:13" ht="13.5" customHeight="1">
      <c r="A18" s="26"/>
      <c r="B18" s="37" t="s">
        <v>45</v>
      </c>
      <c r="C18" s="63" t="s">
        <v>92</v>
      </c>
      <c r="D18" s="26"/>
      <c r="E18" s="67"/>
      <c r="F18" s="27">
        <v>3.33</v>
      </c>
      <c r="G18" s="26">
        <v>0.6</v>
      </c>
      <c r="H18" s="26">
        <v>0.8</v>
      </c>
      <c r="I18" s="65">
        <f t="shared" si="0"/>
        <v>0</v>
      </c>
      <c r="J18" s="49">
        <f t="shared" si="1"/>
        <v>0</v>
      </c>
      <c r="K18" s="45">
        <v>1</v>
      </c>
      <c r="L18" s="44">
        <f t="shared" si="2"/>
        <v>0</v>
      </c>
      <c r="M18" s="30">
        <f t="shared" si="3"/>
        <v>0</v>
      </c>
    </row>
    <row r="19" spans="1:13" ht="13.5" customHeight="1">
      <c r="A19" s="26"/>
      <c r="B19" s="37" t="s">
        <v>45</v>
      </c>
      <c r="C19" s="63" t="s">
        <v>93</v>
      </c>
      <c r="D19" s="26"/>
      <c r="E19" s="67"/>
      <c r="F19" s="27">
        <v>3.33</v>
      </c>
      <c r="G19" s="26">
        <v>0.6</v>
      </c>
      <c r="H19" s="26">
        <v>0.2</v>
      </c>
      <c r="I19" s="65">
        <f t="shared" si="0"/>
        <v>0</v>
      </c>
      <c r="J19" s="49">
        <f t="shared" si="1"/>
        <v>0</v>
      </c>
      <c r="K19" s="45">
        <v>1</v>
      </c>
      <c r="L19" s="44">
        <f t="shared" si="2"/>
        <v>0</v>
      </c>
      <c r="M19" s="30">
        <f t="shared" si="3"/>
        <v>0</v>
      </c>
    </row>
    <row r="20" spans="1:13" ht="13.5" customHeight="1">
      <c r="A20" s="26"/>
      <c r="B20" s="37" t="s">
        <v>45</v>
      </c>
      <c r="C20" s="63" t="s">
        <v>92</v>
      </c>
      <c r="D20" s="26"/>
      <c r="E20" s="67"/>
      <c r="F20" s="27">
        <v>3.33</v>
      </c>
      <c r="G20" s="26">
        <v>0.6</v>
      </c>
      <c r="H20" s="26">
        <v>0.8</v>
      </c>
      <c r="I20" s="65">
        <f t="shared" si="0"/>
        <v>0</v>
      </c>
      <c r="J20" s="49">
        <f t="shared" si="1"/>
        <v>0</v>
      </c>
      <c r="K20" s="45">
        <v>1</v>
      </c>
      <c r="L20" s="44">
        <f t="shared" si="2"/>
        <v>0</v>
      </c>
      <c r="M20" s="30">
        <f t="shared" si="3"/>
        <v>0</v>
      </c>
    </row>
    <row r="21" spans="1:13" ht="13.5" customHeight="1">
      <c r="A21" s="26"/>
      <c r="B21" s="37" t="s">
        <v>45</v>
      </c>
      <c r="C21" s="63" t="s">
        <v>92</v>
      </c>
      <c r="D21" s="26"/>
      <c r="E21" s="67"/>
      <c r="F21" s="27">
        <v>3.33</v>
      </c>
      <c r="G21" s="26">
        <v>0.6</v>
      </c>
      <c r="H21" s="26">
        <v>0.8</v>
      </c>
      <c r="I21" s="65">
        <f t="shared" si="0"/>
        <v>0</v>
      </c>
      <c r="J21" s="49">
        <f t="shared" si="1"/>
        <v>0</v>
      </c>
      <c r="K21" s="45">
        <v>1</v>
      </c>
      <c r="L21" s="44">
        <f t="shared" si="2"/>
        <v>0</v>
      </c>
      <c r="M21" s="30">
        <f t="shared" si="3"/>
        <v>0</v>
      </c>
    </row>
    <row r="22" spans="1:13" ht="28.5" customHeight="1">
      <c r="A22" s="59"/>
      <c r="B22" s="58" t="s">
        <v>70</v>
      </c>
      <c r="C22" s="59"/>
      <c r="D22" s="60">
        <f>SUM(D17:D21)</f>
        <v>0</v>
      </c>
      <c r="E22" s="68"/>
      <c r="F22" s="61"/>
      <c r="G22" s="59"/>
      <c r="H22" s="59"/>
      <c r="I22" s="62"/>
      <c r="J22" s="62"/>
      <c r="K22" s="61"/>
      <c r="L22" s="62"/>
      <c r="M22" s="62">
        <f>M17+M18+M19+M20+M21</f>
        <v>0</v>
      </c>
    </row>
    <row r="23" spans="1:13" ht="12.75">
      <c r="A23" s="54" t="s">
        <v>44</v>
      </c>
      <c r="B23" s="55"/>
      <c r="C23" s="56"/>
      <c r="D23" s="29">
        <f>D10+D14+D15+D16+D22</f>
        <v>0</v>
      </c>
      <c r="E23" s="57"/>
      <c r="F23" s="57"/>
      <c r="G23" s="57"/>
      <c r="H23" s="57"/>
      <c r="I23" s="57"/>
      <c r="J23" s="57"/>
      <c r="K23" s="57"/>
      <c r="L23" s="43"/>
      <c r="M23" s="43">
        <f>M10+M14+M15+M16+M22</f>
        <v>0</v>
      </c>
    </row>
    <row r="24" spans="2:7" ht="12.75">
      <c r="B24" s="5"/>
      <c r="C24" s="5"/>
      <c r="D24" s="5"/>
      <c r="E24" s="5"/>
      <c r="F24" s="5"/>
      <c r="G24" s="5"/>
    </row>
    <row r="25" spans="2:7" ht="12.75">
      <c r="B25" s="6"/>
      <c r="C25" s="6"/>
      <c r="D25" s="6"/>
      <c r="E25" s="6"/>
      <c r="F25" s="40"/>
      <c r="G25" s="6"/>
    </row>
    <row r="26" spans="1:7" ht="15">
      <c r="A26" s="2" t="s">
        <v>0</v>
      </c>
      <c r="B26" s="42"/>
      <c r="C26" s="6"/>
      <c r="D26" s="6"/>
      <c r="E26" s="6"/>
      <c r="F26" s="6"/>
      <c r="G26" s="6"/>
    </row>
    <row r="27" spans="1:7" ht="27" customHeight="1">
      <c r="A27" s="41" t="s">
        <v>41</v>
      </c>
      <c r="B27" s="42"/>
      <c r="C27" s="6"/>
      <c r="D27" s="6"/>
      <c r="E27" s="6"/>
      <c r="F27" s="6"/>
      <c r="G27" s="6"/>
    </row>
    <row r="28" spans="2:7" ht="12.75">
      <c r="B28" s="6"/>
      <c r="C28" s="6"/>
      <c r="D28" s="6"/>
      <c r="E28" s="6"/>
      <c r="F28" s="40"/>
      <c r="G28" s="6"/>
    </row>
    <row r="29" spans="2:7" ht="12.75">
      <c r="B29" s="5"/>
      <c r="C29" s="5"/>
      <c r="D29" s="5"/>
      <c r="E29" s="5"/>
      <c r="F29" s="5"/>
      <c r="G29" s="5"/>
    </row>
    <row r="30" spans="2:7" ht="12.75">
      <c r="B30" s="5"/>
      <c r="C30" s="5"/>
      <c r="D30" s="5"/>
      <c r="E30" s="5"/>
      <c r="F30" s="5"/>
      <c r="G30" s="5"/>
    </row>
    <row r="31" ht="12.75">
      <c r="B31" s="3"/>
    </row>
  </sheetData>
  <sheetProtection/>
  <printOptions/>
  <pageMargins left="0.984251968503937" right="0.3937007874015748" top="0.7874015748031497" bottom="0.7874015748031497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" sqref="C2"/>
    </sheetView>
  </sheetViews>
  <sheetFormatPr defaultColWidth="9.25390625" defaultRowHeight="12.75"/>
  <cols>
    <col min="1" max="1" width="20.25390625" style="2" customWidth="1"/>
    <col min="2" max="2" width="17.375" style="2" customWidth="1"/>
    <col min="3" max="3" width="8.00390625" style="2" customWidth="1"/>
    <col min="4" max="4" width="7.75390625" style="2" customWidth="1"/>
    <col min="5" max="5" width="5.00390625" style="2" customWidth="1"/>
    <col min="6" max="6" width="7.25390625" style="2" customWidth="1"/>
    <col min="7" max="7" width="6.75390625" style="2" customWidth="1"/>
    <col min="8" max="8" width="9.75390625" style="2" customWidth="1"/>
    <col min="9" max="9" width="10.75390625" style="2" customWidth="1"/>
    <col min="10" max="10" width="6.25390625" style="2" customWidth="1"/>
    <col min="11" max="11" width="9.75390625" style="2" customWidth="1"/>
    <col min="12" max="12" width="12.25390625" style="2" customWidth="1"/>
    <col min="13" max="13" width="11.75390625" style="2" customWidth="1"/>
    <col min="14" max="14" width="7.625" style="2" customWidth="1"/>
    <col min="15" max="15" width="6.25390625" style="2" customWidth="1"/>
    <col min="16" max="16" width="24.25390625" style="2" customWidth="1"/>
    <col min="17" max="18" width="6.75390625" style="2" customWidth="1"/>
    <col min="19" max="19" width="9.25390625" style="2" customWidth="1"/>
    <col min="20" max="20" width="10.25390625" style="2" customWidth="1"/>
    <col min="21" max="21" width="9.25390625" style="2" customWidth="1"/>
    <col min="22" max="22" width="10.25390625" style="2" customWidth="1"/>
    <col min="23" max="27" width="9.25390625" style="2" customWidth="1"/>
    <col min="28" max="28" width="5.25390625" style="2" customWidth="1"/>
    <col min="29" max="29" width="24.25390625" style="2" customWidth="1"/>
    <col min="30" max="31" width="6.75390625" style="2" customWidth="1"/>
    <col min="32" max="32" width="9.25390625" style="2" customWidth="1"/>
    <col min="33" max="33" width="10.25390625" style="2" customWidth="1"/>
    <col min="34" max="34" width="9.25390625" style="2" customWidth="1"/>
    <col min="35" max="35" width="10.25390625" style="2" customWidth="1"/>
    <col min="36" max="16384" width="9.25390625" style="2" customWidth="1"/>
  </cols>
  <sheetData>
    <row r="1" spans="1:12" ht="12.75">
      <c r="A1" s="19"/>
      <c r="B1" s="19"/>
      <c r="C1" s="19"/>
      <c r="D1" s="19"/>
      <c r="E1" s="19"/>
      <c r="F1" s="19"/>
      <c r="G1" s="1"/>
      <c r="H1" s="1"/>
      <c r="L1" s="1" t="s">
        <v>75</v>
      </c>
    </row>
    <row r="2" spans="1:12" ht="21">
      <c r="A2" s="175"/>
      <c r="B2" s="178"/>
      <c r="C2" s="178" t="s">
        <v>115</v>
      </c>
      <c r="D2" s="142"/>
      <c r="E2" s="142"/>
      <c r="F2" s="142"/>
      <c r="G2" s="142"/>
      <c r="H2" s="142"/>
      <c r="I2" s="142"/>
      <c r="J2" s="142"/>
      <c r="K2" s="142"/>
      <c r="L2" s="142"/>
    </row>
    <row r="3" spans="1:12" ht="9.75" customHeight="1">
      <c r="A3" s="175"/>
      <c r="B3" s="178"/>
      <c r="C3" s="178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21" customHeight="1">
      <c r="A4" s="143"/>
      <c r="B4" s="142"/>
      <c r="C4" s="142"/>
      <c r="D4" s="143"/>
      <c r="E4" s="143"/>
      <c r="F4" s="169" t="s">
        <v>112</v>
      </c>
      <c r="G4" s="165"/>
      <c r="H4" s="165"/>
      <c r="I4" s="165"/>
      <c r="J4" s="165"/>
      <c r="K4" s="165"/>
      <c r="L4" s="142"/>
    </row>
    <row r="5" spans="1:12" ht="15">
      <c r="A5" s="143"/>
      <c r="B5" s="142"/>
      <c r="C5" s="142"/>
      <c r="D5" s="143"/>
      <c r="E5" s="142"/>
      <c r="F5" s="142"/>
      <c r="G5" s="142"/>
      <c r="H5" s="142"/>
      <c r="I5" s="142"/>
      <c r="J5" s="142"/>
      <c r="K5" s="142"/>
      <c r="L5" s="142"/>
    </row>
    <row r="6" spans="1:12" ht="28.5">
      <c r="A6" s="164"/>
      <c r="B6" s="164"/>
      <c r="C6" s="164"/>
      <c r="D6" s="168" t="s">
        <v>76</v>
      </c>
      <c r="E6" s="164"/>
      <c r="F6" s="164"/>
      <c r="G6" s="164"/>
      <c r="H6" s="164"/>
      <c r="I6" s="165"/>
      <c r="J6" s="165"/>
      <c r="K6" s="165"/>
      <c r="L6" s="165"/>
    </row>
    <row r="7" spans="1:39" ht="27.75" customHeight="1">
      <c r="A7" s="191" t="s">
        <v>1</v>
      </c>
      <c r="B7" s="191" t="s">
        <v>4</v>
      </c>
      <c r="C7" s="190" t="s">
        <v>7</v>
      </c>
      <c r="D7" s="190" t="s">
        <v>8</v>
      </c>
      <c r="E7" s="190" t="s">
        <v>10</v>
      </c>
      <c r="F7" s="190" t="s">
        <v>42</v>
      </c>
      <c r="G7" s="190" t="s">
        <v>43</v>
      </c>
      <c r="H7" s="190" t="s">
        <v>23</v>
      </c>
      <c r="I7" s="190" t="s">
        <v>39</v>
      </c>
      <c r="J7" s="190" t="s">
        <v>22</v>
      </c>
      <c r="K7" s="190" t="s">
        <v>34</v>
      </c>
      <c r="L7" s="190" t="s">
        <v>9</v>
      </c>
      <c r="M7" s="192" t="s">
        <v>63</v>
      </c>
      <c r="N7" s="193"/>
      <c r="O7" s="193"/>
      <c r="P7" s="3"/>
      <c r="Q7" s="4"/>
      <c r="R7" s="3"/>
      <c r="S7" s="5"/>
      <c r="T7" s="5"/>
      <c r="U7" s="5"/>
      <c r="V7" s="5"/>
      <c r="W7" s="6"/>
      <c r="X7" s="6"/>
      <c r="Y7" s="6"/>
      <c r="Z7" s="5"/>
      <c r="AB7" s="5"/>
      <c r="AC7" s="3"/>
      <c r="AD7" s="4"/>
      <c r="AE7" s="3"/>
      <c r="AF7" s="5"/>
      <c r="AG7" s="5"/>
      <c r="AH7" s="6"/>
      <c r="AI7" s="6"/>
      <c r="AJ7" s="6"/>
      <c r="AK7" s="6"/>
      <c r="AL7" s="6"/>
      <c r="AM7" s="5"/>
    </row>
    <row r="8" spans="1:39" ht="30" customHeight="1">
      <c r="A8" s="191"/>
      <c r="B8" s="191"/>
      <c r="C8" s="190"/>
      <c r="D8" s="190"/>
      <c r="E8" s="190"/>
      <c r="F8" s="191"/>
      <c r="G8" s="191"/>
      <c r="H8" s="190"/>
      <c r="I8" s="190"/>
      <c r="J8" s="190"/>
      <c r="K8" s="190"/>
      <c r="L8" s="190"/>
      <c r="M8" s="96" t="s">
        <v>58</v>
      </c>
      <c r="N8" s="97" t="s">
        <v>59</v>
      </c>
      <c r="O8" s="98" t="s">
        <v>7</v>
      </c>
      <c r="P8" s="5"/>
      <c r="Q8" s="6"/>
      <c r="R8" s="5"/>
      <c r="S8" s="5"/>
      <c r="T8" s="5"/>
      <c r="U8" s="5"/>
      <c r="V8" s="5"/>
      <c r="W8" s="5"/>
      <c r="X8" s="5"/>
      <c r="Y8" s="6"/>
      <c r="Z8" s="5"/>
      <c r="AB8" s="5"/>
      <c r="AC8" s="5"/>
      <c r="AD8" s="6"/>
      <c r="AE8" s="5"/>
      <c r="AF8" s="5"/>
      <c r="AG8" s="5"/>
      <c r="AH8" s="5"/>
      <c r="AI8" s="5"/>
      <c r="AJ8" s="5"/>
      <c r="AK8" s="5"/>
      <c r="AL8" s="6"/>
      <c r="AM8" s="5"/>
    </row>
    <row r="9" spans="1:39" ht="15.75">
      <c r="A9" s="26"/>
      <c r="B9" s="124" t="s">
        <v>51</v>
      </c>
      <c r="C9" s="26"/>
      <c r="D9" s="26"/>
      <c r="E9" s="26"/>
      <c r="F9" s="26">
        <v>0.8</v>
      </c>
      <c r="G9" s="26">
        <v>0.63</v>
      </c>
      <c r="H9" s="27">
        <f>ROUND(D9*(F9+G9),2)</f>
        <v>0</v>
      </c>
      <c r="I9" s="107">
        <f>ROUND(H9,0)</f>
        <v>0</v>
      </c>
      <c r="J9" s="63">
        <v>1</v>
      </c>
      <c r="K9" s="103">
        <f>ROUND(I9*J9,2)</f>
        <v>0</v>
      </c>
      <c r="L9" s="28">
        <f>ROUND(K9*C9,2)</f>
        <v>0</v>
      </c>
      <c r="M9" s="27"/>
      <c r="N9" s="27">
        <f>ROUND(K9*O9*M9/100,2)</f>
        <v>0</v>
      </c>
      <c r="O9" s="26"/>
      <c r="P9" s="5"/>
      <c r="Q9" s="6"/>
      <c r="R9" s="5"/>
      <c r="S9" s="5"/>
      <c r="T9" s="5"/>
      <c r="U9" s="5"/>
      <c r="V9" s="5"/>
      <c r="W9" s="5"/>
      <c r="X9" s="5"/>
      <c r="Y9" s="6"/>
      <c r="Z9" s="10"/>
      <c r="AB9" s="5"/>
      <c r="AC9" s="5"/>
      <c r="AD9" s="6"/>
      <c r="AE9" s="5"/>
      <c r="AF9" s="5"/>
      <c r="AG9" s="5"/>
      <c r="AH9" s="5"/>
      <c r="AI9" s="5"/>
      <c r="AJ9" s="5"/>
      <c r="AK9" s="5"/>
      <c r="AL9" s="6"/>
      <c r="AM9" s="10"/>
    </row>
    <row r="10" spans="1:39" s="12" customFormat="1" ht="15.75">
      <c r="A10" s="102" t="s">
        <v>99</v>
      </c>
      <c r="B10" s="123"/>
      <c r="C10" s="35">
        <f>SUM(C6:C9)</f>
        <v>0</v>
      </c>
      <c r="D10" s="33"/>
      <c r="E10" s="33"/>
      <c r="F10" s="31"/>
      <c r="G10" s="31"/>
      <c r="H10" s="34"/>
      <c r="I10" s="108"/>
      <c r="J10" s="31"/>
      <c r="K10" s="34"/>
      <c r="L10" s="35">
        <f>SUM(L6:L9)</f>
        <v>0</v>
      </c>
      <c r="M10" s="33"/>
      <c r="N10" s="35">
        <f>N9</f>
        <v>0</v>
      </c>
      <c r="O10" s="33"/>
      <c r="P10" s="4"/>
      <c r="Q10" s="4"/>
      <c r="R10" s="4"/>
      <c r="S10" s="4"/>
      <c r="T10" s="4"/>
      <c r="U10" s="4"/>
      <c r="V10" s="4"/>
      <c r="W10" s="4"/>
      <c r="X10" s="4"/>
      <c r="Y10" s="4"/>
      <c r="Z10" s="11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11"/>
    </row>
    <row r="11" spans="1:39" ht="15.75">
      <c r="A11" s="26"/>
      <c r="B11" s="124" t="s">
        <v>52</v>
      </c>
      <c r="C11" s="27"/>
      <c r="D11" s="26"/>
      <c r="E11" s="26"/>
      <c r="F11" s="26">
        <v>1.12</v>
      </c>
      <c r="G11" s="26">
        <v>0.63</v>
      </c>
      <c r="H11" s="27">
        <f>ROUND(D11*(F11+G11),2)</f>
        <v>0</v>
      </c>
      <c r="I11" s="107">
        <f>ROUND(H11,0)</f>
        <v>0</v>
      </c>
      <c r="J11" s="63">
        <v>1</v>
      </c>
      <c r="K11" s="103">
        <f>ROUND(I11*J11,2)</f>
        <v>0</v>
      </c>
      <c r="L11" s="28">
        <f>ROUND(K11*C11,2)</f>
        <v>0</v>
      </c>
      <c r="M11" s="27"/>
      <c r="N11" s="27">
        <f>ROUND(K11*O11*M11/100,2)</f>
        <v>0</v>
      </c>
      <c r="O11" s="26"/>
      <c r="P11" s="5"/>
      <c r="Q11" s="6"/>
      <c r="R11" s="5"/>
      <c r="S11" s="5"/>
      <c r="T11" s="5"/>
      <c r="U11" s="5"/>
      <c r="V11" s="5"/>
      <c r="W11" s="5"/>
      <c r="X11" s="5"/>
      <c r="Y11" s="6"/>
      <c r="Z11" s="10"/>
      <c r="AB11" s="5"/>
      <c r="AC11" s="5"/>
      <c r="AD11" s="6"/>
      <c r="AE11" s="5"/>
      <c r="AF11" s="5"/>
      <c r="AG11" s="5"/>
      <c r="AH11" s="5"/>
      <c r="AI11" s="5"/>
      <c r="AJ11" s="5"/>
      <c r="AK11" s="5"/>
      <c r="AL11" s="6"/>
      <c r="AM11" s="10"/>
    </row>
    <row r="12" spans="1:39" s="12" customFormat="1" ht="15.75">
      <c r="A12" s="102" t="s">
        <v>100</v>
      </c>
      <c r="B12" s="123"/>
      <c r="C12" s="35">
        <f>SUM(C11:C11)</f>
        <v>0</v>
      </c>
      <c r="D12" s="33"/>
      <c r="E12" s="33"/>
      <c r="F12" s="31"/>
      <c r="G12" s="31"/>
      <c r="H12" s="34"/>
      <c r="I12" s="109"/>
      <c r="J12" s="31"/>
      <c r="K12" s="34"/>
      <c r="L12" s="35">
        <f>SUM(L11:L11)</f>
        <v>0</v>
      </c>
      <c r="M12" s="33"/>
      <c r="N12" s="35">
        <f>N11</f>
        <v>0</v>
      </c>
      <c r="O12" s="33"/>
      <c r="P12" s="4"/>
      <c r="Q12" s="4"/>
      <c r="R12" s="4"/>
      <c r="S12" s="4"/>
      <c r="T12" s="4"/>
      <c r="U12" s="4"/>
      <c r="V12" s="4"/>
      <c r="W12" s="4"/>
      <c r="X12" s="4"/>
      <c r="Y12" s="4"/>
      <c r="Z12" s="11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11"/>
    </row>
    <row r="13" spans="1:39" s="12" customFormat="1" ht="15.75">
      <c r="A13" s="94"/>
      <c r="B13" s="124" t="s">
        <v>54</v>
      </c>
      <c r="C13" s="38"/>
      <c r="D13" s="26"/>
      <c r="E13" s="95"/>
      <c r="F13" s="8">
        <v>1.12</v>
      </c>
      <c r="G13" s="8">
        <v>0.63</v>
      </c>
      <c r="H13" s="27">
        <f>ROUND(D13*(F13+G13),2)</f>
        <v>0</v>
      </c>
      <c r="I13" s="107">
        <f>ROUND(H13,0)</f>
        <v>0</v>
      </c>
      <c r="J13" s="63">
        <v>1</v>
      </c>
      <c r="K13" s="103">
        <f>ROUND(I13*J13,2)</f>
        <v>0</v>
      </c>
      <c r="L13" s="28">
        <f>ROUND(K13*C13,2)</f>
        <v>0</v>
      </c>
      <c r="M13" s="95"/>
      <c r="N13" s="27">
        <f>ROUND(K13*O13*M13/100,2)</f>
        <v>0</v>
      </c>
      <c r="O13" s="95"/>
      <c r="P13" s="4"/>
      <c r="Q13" s="4"/>
      <c r="R13" s="4"/>
      <c r="S13" s="4"/>
      <c r="T13" s="4"/>
      <c r="U13" s="4"/>
      <c r="V13" s="4"/>
      <c r="W13" s="4"/>
      <c r="X13" s="4"/>
      <c r="Y13" s="4"/>
      <c r="Z13" s="1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11"/>
    </row>
    <row r="14" spans="1:39" s="12" customFormat="1" ht="15.75">
      <c r="A14" s="94"/>
      <c r="B14" s="124" t="s">
        <v>54</v>
      </c>
      <c r="C14" s="38"/>
      <c r="D14" s="26"/>
      <c r="E14" s="95"/>
      <c r="F14" s="8">
        <v>1.12</v>
      </c>
      <c r="G14" s="8">
        <v>0.63</v>
      </c>
      <c r="H14" s="27">
        <f>ROUND(D14*(F14+G14),2)</f>
        <v>0</v>
      </c>
      <c r="I14" s="107">
        <f>ROUND(H14,0)</f>
        <v>0</v>
      </c>
      <c r="J14" s="63">
        <v>1</v>
      </c>
      <c r="K14" s="103">
        <f>ROUND(I14*J14,2)</f>
        <v>0</v>
      </c>
      <c r="L14" s="28">
        <f>ROUND(K14*C14,2)</f>
        <v>0</v>
      </c>
      <c r="M14" s="95"/>
      <c r="N14" s="27">
        <f>ROUND(K14*O14*M14/100,2)</f>
        <v>0</v>
      </c>
      <c r="O14" s="95"/>
      <c r="P14" s="4"/>
      <c r="Q14" s="4"/>
      <c r="R14" s="4"/>
      <c r="S14" s="4"/>
      <c r="T14" s="4"/>
      <c r="U14" s="4"/>
      <c r="V14" s="4"/>
      <c r="W14" s="4"/>
      <c r="X14" s="4"/>
      <c r="Y14" s="4"/>
      <c r="Z14" s="11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11"/>
    </row>
    <row r="15" spans="1:39" s="12" customFormat="1" ht="15.75">
      <c r="A15" s="102" t="s">
        <v>101</v>
      </c>
      <c r="B15" s="123"/>
      <c r="C15" s="35">
        <f>SUM(C13:C14)</f>
        <v>0</v>
      </c>
      <c r="D15" s="33"/>
      <c r="E15" s="33"/>
      <c r="F15" s="31"/>
      <c r="G15" s="31"/>
      <c r="H15" s="34"/>
      <c r="I15" s="109"/>
      <c r="J15" s="31"/>
      <c r="K15" s="34"/>
      <c r="L15" s="35">
        <f>SUM(L13:L14)</f>
        <v>0</v>
      </c>
      <c r="M15" s="33"/>
      <c r="N15" s="35">
        <f>N13+N14</f>
        <v>0</v>
      </c>
      <c r="O15" s="33"/>
      <c r="P15" s="4"/>
      <c r="Q15" s="4"/>
      <c r="R15" s="4"/>
      <c r="S15" s="4"/>
      <c r="T15" s="4"/>
      <c r="U15" s="4"/>
      <c r="V15" s="4"/>
      <c r="W15" s="4"/>
      <c r="X15" s="4"/>
      <c r="Y15" s="4"/>
      <c r="Z15" s="11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11"/>
    </row>
    <row r="16" spans="1:39" ht="15.75">
      <c r="A16" s="26"/>
      <c r="B16" s="124" t="s">
        <v>55</v>
      </c>
      <c r="C16" s="27"/>
      <c r="D16" s="26"/>
      <c r="E16" s="26"/>
      <c r="F16" s="26">
        <v>1.12</v>
      </c>
      <c r="G16" s="26">
        <v>0.63</v>
      </c>
      <c r="H16" s="27">
        <f>ROUND(D16*(F16+G16),2)</f>
        <v>0</v>
      </c>
      <c r="I16" s="107">
        <f>ROUND(H16,0)</f>
        <v>0</v>
      </c>
      <c r="J16" s="63">
        <v>1</v>
      </c>
      <c r="K16" s="103">
        <f>ROUND(I16*J16,2)</f>
        <v>0</v>
      </c>
      <c r="L16" s="28">
        <f>ROUND(K16*C16,2)</f>
        <v>0</v>
      </c>
      <c r="M16" s="26"/>
      <c r="N16" s="27">
        <f>ROUND(K16*O16*M16/100,2)</f>
        <v>0</v>
      </c>
      <c r="O16" s="26"/>
      <c r="P16" s="5"/>
      <c r="Q16" s="6"/>
      <c r="R16" s="5"/>
      <c r="S16" s="5"/>
      <c r="T16" s="5"/>
      <c r="U16" s="5"/>
      <c r="V16" s="5"/>
      <c r="W16" s="5"/>
      <c r="X16" s="5"/>
      <c r="Y16" s="6"/>
      <c r="Z16" s="10"/>
      <c r="AB16" s="5"/>
      <c r="AC16" s="5"/>
      <c r="AD16" s="6"/>
      <c r="AE16" s="5"/>
      <c r="AF16" s="5"/>
      <c r="AG16" s="5"/>
      <c r="AH16" s="5"/>
      <c r="AI16" s="5"/>
      <c r="AJ16" s="5"/>
      <c r="AK16" s="5"/>
      <c r="AL16" s="6"/>
      <c r="AM16" s="10"/>
    </row>
    <row r="17" spans="1:39" ht="15.75">
      <c r="A17" s="26"/>
      <c r="B17" s="124" t="s">
        <v>55</v>
      </c>
      <c r="C17" s="27"/>
      <c r="D17" s="26"/>
      <c r="E17" s="26"/>
      <c r="F17" s="26">
        <v>1.12</v>
      </c>
      <c r="G17" s="26">
        <v>0.63</v>
      </c>
      <c r="H17" s="27">
        <f>ROUND(D17*(F17+G17),2)</f>
        <v>0</v>
      </c>
      <c r="I17" s="107">
        <f>ROUND(H17,0)</f>
        <v>0</v>
      </c>
      <c r="J17" s="63">
        <v>1</v>
      </c>
      <c r="K17" s="103">
        <f>ROUND(I17*J17,2)</f>
        <v>0</v>
      </c>
      <c r="L17" s="28">
        <f>ROUND(K17*C17,2)</f>
        <v>0</v>
      </c>
      <c r="M17" s="26"/>
      <c r="N17" s="27">
        <f>ROUND(K17*O17*M17/100,2)</f>
        <v>0</v>
      </c>
      <c r="O17" s="26"/>
      <c r="P17" s="5"/>
      <c r="Q17" s="6"/>
      <c r="R17" s="5"/>
      <c r="S17" s="5"/>
      <c r="T17" s="5"/>
      <c r="U17" s="5"/>
      <c r="V17" s="5"/>
      <c r="W17" s="5"/>
      <c r="X17" s="5"/>
      <c r="Y17" s="6"/>
      <c r="Z17" s="10"/>
      <c r="AB17" s="5"/>
      <c r="AC17" s="5"/>
      <c r="AD17" s="6"/>
      <c r="AE17" s="5"/>
      <c r="AF17" s="5"/>
      <c r="AG17" s="5"/>
      <c r="AH17" s="5"/>
      <c r="AI17" s="5"/>
      <c r="AJ17" s="5"/>
      <c r="AK17" s="5"/>
      <c r="AL17" s="6"/>
      <c r="AM17" s="10"/>
    </row>
    <row r="18" spans="1:39" ht="15.75">
      <c r="A18" s="26"/>
      <c r="B18" s="124" t="s">
        <v>55</v>
      </c>
      <c r="C18" s="27"/>
      <c r="D18" s="26"/>
      <c r="E18" s="26"/>
      <c r="F18" s="26">
        <v>1.12</v>
      </c>
      <c r="G18" s="26">
        <v>0.63</v>
      </c>
      <c r="H18" s="27">
        <f>ROUND(D18*(F18+G18),2)</f>
        <v>0</v>
      </c>
      <c r="I18" s="107">
        <f>ROUND(H18,0)</f>
        <v>0</v>
      </c>
      <c r="J18" s="63">
        <v>1</v>
      </c>
      <c r="K18" s="103">
        <f>ROUND(I18*J18,2)</f>
        <v>0</v>
      </c>
      <c r="L18" s="28">
        <f>ROUND(K18*C18,2)</f>
        <v>0</v>
      </c>
      <c r="M18" s="26"/>
      <c r="N18" s="27">
        <f>ROUND(K18*O18*M18/100,2)</f>
        <v>0</v>
      </c>
      <c r="O18" s="26"/>
      <c r="P18" s="5"/>
      <c r="Q18" s="6"/>
      <c r="R18" s="5"/>
      <c r="S18" s="5"/>
      <c r="T18" s="5"/>
      <c r="U18" s="5"/>
      <c r="V18" s="5"/>
      <c r="W18" s="5"/>
      <c r="X18" s="5"/>
      <c r="Y18" s="6"/>
      <c r="Z18" s="10"/>
      <c r="AB18" s="5"/>
      <c r="AC18" s="5"/>
      <c r="AD18" s="6"/>
      <c r="AE18" s="5"/>
      <c r="AF18" s="5"/>
      <c r="AG18" s="5"/>
      <c r="AH18" s="5"/>
      <c r="AI18" s="5"/>
      <c r="AJ18" s="5"/>
      <c r="AK18" s="5"/>
      <c r="AL18" s="6"/>
      <c r="AM18" s="10"/>
    </row>
    <row r="19" spans="1:39" s="12" customFormat="1" ht="15.75">
      <c r="A19" s="102" t="s">
        <v>102</v>
      </c>
      <c r="B19" s="123"/>
      <c r="C19" s="35">
        <f>SUM(C16:C18)</f>
        <v>0</v>
      </c>
      <c r="D19" s="33"/>
      <c r="E19" s="33"/>
      <c r="F19" s="31"/>
      <c r="G19" s="31"/>
      <c r="H19" s="34"/>
      <c r="I19" s="109"/>
      <c r="J19" s="31"/>
      <c r="K19" s="34"/>
      <c r="L19" s="35">
        <f>SUM(L16:L18)</f>
        <v>0</v>
      </c>
      <c r="M19" s="33"/>
      <c r="N19" s="35">
        <f>N16+N17+N18</f>
        <v>0</v>
      </c>
      <c r="O19" s="33"/>
      <c r="P19" s="4"/>
      <c r="Q19" s="4"/>
      <c r="R19" s="4"/>
      <c r="S19" s="4"/>
      <c r="T19" s="4"/>
      <c r="U19" s="4"/>
      <c r="V19" s="4"/>
      <c r="W19" s="4"/>
      <c r="X19" s="4"/>
      <c r="Y19" s="4"/>
      <c r="Z19" s="11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11"/>
    </row>
    <row r="20" spans="1:39" ht="15.75">
      <c r="A20" s="101"/>
      <c r="B20" s="124" t="s">
        <v>53</v>
      </c>
      <c r="C20" s="70"/>
      <c r="D20" s="26"/>
      <c r="E20" s="79"/>
      <c r="F20" s="63">
        <v>0.96</v>
      </c>
      <c r="G20" s="63">
        <v>0.63</v>
      </c>
      <c r="H20" s="27">
        <f>ROUND(D20*(F20+G20),2)</f>
        <v>0</v>
      </c>
      <c r="I20" s="107">
        <f>ROUND(H20,0)</f>
        <v>0</v>
      </c>
      <c r="J20" s="63">
        <v>1</v>
      </c>
      <c r="K20" s="103">
        <f>ROUND(I20*J20,2)</f>
        <v>0</v>
      </c>
      <c r="L20" s="28">
        <f>ROUND(K20*C20,2)</f>
        <v>0</v>
      </c>
      <c r="M20" s="63"/>
      <c r="N20" s="27">
        <f>ROUND(K20*O20*M20/100,2)</f>
        <v>0</v>
      </c>
      <c r="O20" s="63"/>
      <c r="P20" s="5"/>
      <c r="Q20" s="6"/>
      <c r="R20" s="5"/>
      <c r="S20" s="5"/>
      <c r="T20" s="5"/>
      <c r="U20" s="5"/>
      <c r="V20" s="5"/>
      <c r="W20" s="5"/>
      <c r="X20" s="5"/>
      <c r="Y20" s="6"/>
      <c r="Z20" s="10"/>
      <c r="AB20" s="5"/>
      <c r="AC20" s="5"/>
      <c r="AD20" s="6"/>
      <c r="AE20" s="5"/>
      <c r="AF20" s="5"/>
      <c r="AG20" s="5"/>
      <c r="AH20" s="5"/>
      <c r="AI20" s="5"/>
      <c r="AJ20" s="5"/>
      <c r="AK20" s="5"/>
      <c r="AL20" s="6"/>
      <c r="AM20" s="10"/>
    </row>
    <row r="21" spans="1:39" ht="15.75">
      <c r="A21" s="26"/>
      <c r="B21" s="124" t="s">
        <v>53</v>
      </c>
      <c r="C21" s="27"/>
      <c r="D21" s="26"/>
      <c r="E21" s="26"/>
      <c r="F21" s="26">
        <v>0.96</v>
      </c>
      <c r="G21" s="26">
        <v>0.63</v>
      </c>
      <c r="H21" s="27">
        <f>ROUND(D21*(F21+G21),2)</f>
        <v>0</v>
      </c>
      <c r="I21" s="107">
        <f>ROUND(H21,0)</f>
        <v>0</v>
      </c>
      <c r="J21" s="63">
        <v>1</v>
      </c>
      <c r="K21" s="103">
        <f>ROUND(I21*J21,2)</f>
        <v>0</v>
      </c>
      <c r="L21" s="28">
        <f>ROUND(K21*C21,2)</f>
        <v>0</v>
      </c>
      <c r="M21" s="27"/>
      <c r="N21" s="27">
        <f>ROUND(K21*O21*M21/100,2)</f>
        <v>0</v>
      </c>
      <c r="O21" s="26"/>
      <c r="P21" s="5"/>
      <c r="Q21" s="6"/>
      <c r="R21" s="5"/>
      <c r="S21" s="5"/>
      <c r="T21" s="5"/>
      <c r="U21" s="5"/>
      <c r="V21" s="5"/>
      <c r="W21" s="5"/>
      <c r="X21" s="5"/>
      <c r="Y21" s="6"/>
      <c r="Z21" s="10"/>
      <c r="AB21" s="5"/>
      <c r="AC21" s="5"/>
      <c r="AD21" s="6"/>
      <c r="AE21" s="5"/>
      <c r="AF21" s="5"/>
      <c r="AG21" s="5"/>
      <c r="AH21" s="5"/>
      <c r="AI21" s="5"/>
      <c r="AJ21" s="5"/>
      <c r="AK21" s="5"/>
      <c r="AL21" s="6"/>
      <c r="AM21" s="10"/>
    </row>
    <row r="22" spans="1:39" s="12" customFormat="1" ht="15.75">
      <c r="A22" s="102" t="s">
        <v>103</v>
      </c>
      <c r="B22" s="123"/>
      <c r="C22" s="35">
        <f>SUM(C20:C21)</f>
        <v>0</v>
      </c>
      <c r="D22" s="33"/>
      <c r="E22" s="33"/>
      <c r="F22" s="31"/>
      <c r="G22" s="31"/>
      <c r="H22" s="34"/>
      <c r="I22" s="109"/>
      <c r="J22" s="31"/>
      <c r="K22" s="34"/>
      <c r="L22" s="35">
        <f>SUM(L20:L21)</f>
        <v>0</v>
      </c>
      <c r="M22" s="33"/>
      <c r="N22" s="35">
        <f>SUM(N20:N21)</f>
        <v>0</v>
      </c>
      <c r="O22" s="33"/>
      <c r="P22" s="4"/>
      <c r="Q22" s="4"/>
      <c r="R22" s="4"/>
      <c r="S22" s="4"/>
      <c r="T22" s="4"/>
      <c r="U22" s="4"/>
      <c r="V22" s="4"/>
      <c r="W22" s="4"/>
      <c r="X22" s="4"/>
      <c r="Y22" s="4"/>
      <c r="Z22" s="11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11"/>
    </row>
    <row r="23" spans="1:39" ht="15.75">
      <c r="A23" s="94"/>
      <c r="B23" s="122" t="s">
        <v>62</v>
      </c>
      <c r="C23" s="38"/>
      <c r="D23" s="26"/>
      <c r="E23" s="79"/>
      <c r="F23" s="63">
        <v>0.96</v>
      </c>
      <c r="G23" s="63">
        <v>0.63</v>
      </c>
      <c r="H23" s="27">
        <f>ROUND(D23*(F23+G23),2)</f>
        <v>0</v>
      </c>
      <c r="I23" s="107">
        <f>ROUND(H23,0)</f>
        <v>0</v>
      </c>
      <c r="J23" s="63">
        <v>1</v>
      </c>
      <c r="K23" s="103">
        <f>ROUND(I23*J23,2)</f>
        <v>0</v>
      </c>
      <c r="L23" s="28">
        <f>ROUND(K23*C23,2)</f>
        <v>0</v>
      </c>
      <c r="M23" s="95"/>
      <c r="N23" s="27">
        <f>ROUND(K23*O23*M23/100,2)</f>
        <v>0</v>
      </c>
      <c r="O23" s="26"/>
      <c r="P23" s="5"/>
      <c r="Q23" s="6"/>
      <c r="R23" s="5"/>
      <c r="S23" s="5"/>
      <c r="T23" s="5"/>
      <c r="U23" s="5"/>
      <c r="V23" s="5"/>
      <c r="W23" s="5"/>
      <c r="X23" s="5"/>
      <c r="Y23" s="6"/>
      <c r="Z23" s="10"/>
      <c r="AB23" s="5"/>
      <c r="AC23" s="5"/>
      <c r="AD23" s="6"/>
      <c r="AE23" s="5"/>
      <c r="AF23" s="5"/>
      <c r="AG23" s="5"/>
      <c r="AH23" s="5"/>
      <c r="AI23" s="5"/>
      <c r="AJ23" s="5"/>
      <c r="AK23" s="5"/>
      <c r="AL23" s="6"/>
      <c r="AM23" s="10"/>
    </row>
    <row r="24" spans="1:39" ht="15.75">
      <c r="A24" s="94"/>
      <c r="B24" s="122" t="s">
        <v>62</v>
      </c>
      <c r="C24" s="38"/>
      <c r="D24" s="26"/>
      <c r="E24" s="79"/>
      <c r="F24" s="63">
        <v>0.96</v>
      </c>
      <c r="G24" s="63">
        <v>0.63</v>
      </c>
      <c r="H24" s="27">
        <f>ROUND(D24*(F24+G24),2)</f>
        <v>0</v>
      </c>
      <c r="I24" s="107">
        <f>ROUND(H24,0)</f>
        <v>0</v>
      </c>
      <c r="J24" s="63">
        <v>1</v>
      </c>
      <c r="K24" s="103">
        <f>ROUND(I24*J24,2)</f>
        <v>0</v>
      </c>
      <c r="L24" s="28">
        <f>ROUND(K24*C24,2)</f>
        <v>0</v>
      </c>
      <c r="M24" s="95"/>
      <c r="N24" s="27">
        <f>ROUND(K24*O24*M24/100,2)</f>
        <v>0</v>
      </c>
      <c r="O24" s="26"/>
      <c r="P24" s="5"/>
      <c r="Q24" s="6"/>
      <c r="R24" s="5"/>
      <c r="S24" s="5"/>
      <c r="T24" s="5"/>
      <c r="U24" s="5"/>
      <c r="V24" s="5"/>
      <c r="W24" s="5"/>
      <c r="X24" s="5"/>
      <c r="Y24" s="6"/>
      <c r="Z24" s="10"/>
      <c r="AB24" s="5"/>
      <c r="AC24" s="5"/>
      <c r="AD24" s="6"/>
      <c r="AE24" s="5"/>
      <c r="AF24" s="5"/>
      <c r="AG24" s="5"/>
      <c r="AH24" s="5"/>
      <c r="AI24" s="5"/>
      <c r="AJ24" s="5"/>
      <c r="AK24" s="5"/>
      <c r="AL24" s="6"/>
      <c r="AM24" s="10"/>
    </row>
    <row r="25" spans="1:39" ht="15.75">
      <c r="A25" s="94"/>
      <c r="B25" s="122" t="s">
        <v>62</v>
      </c>
      <c r="C25" s="38"/>
      <c r="D25" s="26"/>
      <c r="E25" s="79"/>
      <c r="F25" s="63">
        <v>0.96</v>
      </c>
      <c r="G25" s="63">
        <v>0.63</v>
      </c>
      <c r="H25" s="27">
        <f>ROUND(D25*(F25+G25),2)</f>
        <v>0</v>
      </c>
      <c r="I25" s="107">
        <f>ROUND(H25,0)</f>
        <v>0</v>
      </c>
      <c r="J25" s="63">
        <v>1</v>
      </c>
      <c r="K25" s="103">
        <f>ROUND(I25*J25,2)</f>
        <v>0</v>
      </c>
      <c r="L25" s="28">
        <f>ROUND(K25*C25,2)</f>
        <v>0</v>
      </c>
      <c r="M25" s="95"/>
      <c r="N25" s="27">
        <f>ROUND(K25*O25*M25/100,2)</f>
        <v>0</v>
      </c>
      <c r="O25" s="26"/>
      <c r="P25" s="5"/>
      <c r="Q25" s="6"/>
      <c r="R25" s="5"/>
      <c r="S25" s="5"/>
      <c r="T25" s="5"/>
      <c r="U25" s="5"/>
      <c r="V25" s="5"/>
      <c r="W25" s="5"/>
      <c r="X25" s="5"/>
      <c r="Y25" s="6"/>
      <c r="Z25" s="10"/>
      <c r="AB25" s="5"/>
      <c r="AC25" s="5"/>
      <c r="AD25" s="6"/>
      <c r="AE25" s="5"/>
      <c r="AF25" s="5"/>
      <c r="AG25" s="5"/>
      <c r="AH25" s="5"/>
      <c r="AI25" s="5"/>
      <c r="AJ25" s="5"/>
      <c r="AK25" s="5"/>
      <c r="AL25" s="6"/>
      <c r="AM25" s="10"/>
    </row>
    <row r="26" spans="1:39" s="12" customFormat="1" ht="15.75">
      <c r="A26" s="102" t="s">
        <v>104</v>
      </c>
      <c r="B26" s="123"/>
      <c r="C26" s="35">
        <f>SUM(C23:C25)</f>
        <v>0</v>
      </c>
      <c r="D26" s="33"/>
      <c r="E26" s="31"/>
      <c r="F26" s="31"/>
      <c r="G26" s="31"/>
      <c r="H26" s="34"/>
      <c r="I26" s="109"/>
      <c r="J26" s="31"/>
      <c r="K26" s="31"/>
      <c r="L26" s="35">
        <f>SUM(L23:L25)</f>
        <v>0</v>
      </c>
      <c r="M26" s="33"/>
      <c r="N26" s="35">
        <f>SUM(N23:N23)</f>
        <v>0</v>
      </c>
      <c r="O26" s="33"/>
      <c r="P26" s="4"/>
      <c r="Q26" s="4"/>
      <c r="R26" s="4"/>
      <c r="S26" s="4"/>
      <c r="T26" s="4"/>
      <c r="U26" s="4"/>
      <c r="V26" s="4"/>
      <c r="W26" s="4"/>
      <c r="X26" s="4"/>
      <c r="Y26" s="4"/>
      <c r="Z26" s="11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11"/>
    </row>
    <row r="27" spans="1:39" ht="15.75">
      <c r="A27" s="26"/>
      <c r="B27" s="184" t="s">
        <v>66</v>
      </c>
      <c r="C27" s="27"/>
      <c r="D27" s="26"/>
      <c r="E27" s="26"/>
      <c r="F27" s="26">
        <v>0.96</v>
      </c>
      <c r="G27" s="26">
        <v>0.63</v>
      </c>
      <c r="H27" s="27">
        <f>ROUND(D27*(F27+G27),2)</f>
        <v>0</v>
      </c>
      <c r="I27" s="107">
        <f>ROUND(H27,0)</f>
        <v>0</v>
      </c>
      <c r="J27" s="63">
        <v>1</v>
      </c>
      <c r="K27" s="103">
        <f>ROUND(I27*J27,2)</f>
        <v>0</v>
      </c>
      <c r="L27" s="28">
        <f>ROUND(K27*C27,2)</f>
        <v>0</v>
      </c>
      <c r="M27" s="26"/>
      <c r="N27" s="27">
        <f>ROUND(K27*O27*M27/100,2)</f>
        <v>0</v>
      </c>
      <c r="O27" s="26"/>
      <c r="P27" s="5"/>
      <c r="Q27" s="6"/>
      <c r="R27" s="5"/>
      <c r="S27" s="5"/>
      <c r="T27" s="5"/>
      <c r="U27" s="5"/>
      <c r="V27" s="5"/>
      <c r="W27" s="5"/>
      <c r="X27" s="5"/>
      <c r="Y27" s="6"/>
      <c r="Z27" s="10"/>
      <c r="AB27" s="5"/>
      <c r="AC27" s="5"/>
      <c r="AD27" s="6"/>
      <c r="AE27" s="5"/>
      <c r="AF27" s="5"/>
      <c r="AG27" s="5"/>
      <c r="AH27" s="5"/>
      <c r="AI27" s="5"/>
      <c r="AJ27" s="5"/>
      <c r="AK27" s="5"/>
      <c r="AL27" s="6"/>
      <c r="AM27" s="10"/>
    </row>
    <row r="28" spans="1:39" s="12" customFormat="1" ht="12.75">
      <c r="A28" s="102" t="s">
        <v>105</v>
      </c>
      <c r="B28" s="33"/>
      <c r="C28" s="35">
        <f>SUM(C27:C27)</f>
        <v>0</v>
      </c>
      <c r="D28" s="33"/>
      <c r="E28" s="33"/>
      <c r="F28" s="33"/>
      <c r="G28" s="33"/>
      <c r="H28" s="35"/>
      <c r="I28" s="109"/>
      <c r="J28" s="31"/>
      <c r="K28" s="35"/>
      <c r="L28" s="35">
        <f>SUM(L27:L27)</f>
        <v>0</v>
      </c>
      <c r="M28" s="31"/>
      <c r="N28" s="35">
        <f>SUM(N27:N27)</f>
        <v>0</v>
      </c>
      <c r="O28" s="31"/>
      <c r="P28" s="4"/>
      <c r="Q28" s="4"/>
      <c r="R28" s="4"/>
      <c r="S28" s="4"/>
      <c r="T28" s="4"/>
      <c r="U28" s="4"/>
      <c r="V28" s="4"/>
      <c r="W28" s="4"/>
      <c r="X28" s="4"/>
      <c r="Y28" s="4"/>
      <c r="Z28" s="11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11"/>
    </row>
    <row r="29" spans="1:39" ht="12.75">
      <c r="A29" s="104" t="s">
        <v>44</v>
      </c>
      <c r="B29" s="74"/>
      <c r="C29" s="105">
        <f>C10+C12+C15+C19+C22+C26+C28</f>
        <v>0</v>
      </c>
      <c r="D29" s="74"/>
      <c r="E29" s="76"/>
      <c r="F29" s="76"/>
      <c r="G29" s="76"/>
      <c r="H29" s="106"/>
      <c r="I29" s="106"/>
      <c r="J29" s="74"/>
      <c r="K29" s="106"/>
      <c r="L29" s="106">
        <f>L10+L12+L15+L19+L22+L26+L28</f>
        <v>0</v>
      </c>
      <c r="M29" s="105"/>
      <c r="N29" s="106">
        <f>N10+N12+N15+N19+N22+N26+N28</f>
        <v>0</v>
      </c>
      <c r="O29" s="74"/>
      <c r="P29" s="5"/>
      <c r="Q29" s="6"/>
      <c r="R29" s="5"/>
      <c r="S29" s="5"/>
      <c r="T29" s="5"/>
      <c r="U29" s="5"/>
      <c r="V29" s="5"/>
      <c r="W29" s="5"/>
      <c r="X29" s="5"/>
      <c r="Y29" s="6"/>
      <c r="Z29" s="10"/>
      <c r="AB29" s="5"/>
      <c r="AC29" s="5"/>
      <c r="AD29" s="6"/>
      <c r="AE29" s="5"/>
      <c r="AF29" s="5"/>
      <c r="AG29" s="5"/>
      <c r="AH29" s="5"/>
      <c r="AI29" s="5"/>
      <c r="AJ29" s="5"/>
      <c r="AK29" s="5"/>
      <c r="AL29" s="6"/>
      <c r="AM29" s="10"/>
    </row>
    <row r="30" ht="20.25" customHeight="1">
      <c r="I30" s="16"/>
    </row>
    <row r="31" ht="24.75" customHeight="1">
      <c r="A31" s="2" t="s">
        <v>0</v>
      </c>
    </row>
    <row r="32" ht="24" customHeight="1">
      <c r="A32" s="2" t="s">
        <v>41</v>
      </c>
    </row>
    <row r="33" ht="12.75">
      <c r="I33" s="16"/>
    </row>
  </sheetData>
  <sheetProtection/>
  <mergeCells count="13">
    <mergeCell ref="M7:O7"/>
    <mergeCell ref="A7:A8"/>
    <mergeCell ref="B7:B8"/>
    <mergeCell ref="I7:I8"/>
    <mergeCell ref="J7:J8"/>
    <mergeCell ref="C7:C8"/>
    <mergeCell ref="D7:D8"/>
    <mergeCell ref="E7:E8"/>
    <mergeCell ref="K7:K8"/>
    <mergeCell ref="L7:L8"/>
    <mergeCell ref="F7:F8"/>
    <mergeCell ref="G7:G8"/>
    <mergeCell ref="H7:H8"/>
  </mergeCells>
  <printOptions/>
  <pageMargins left="0.7874015748031497" right="0.11811023622047245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="80" zoomScaleNormal="80" zoomScalePageLayoutView="0" workbookViewId="0" topLeftCell="A1">
      <selection activeCell="D26" sqref="D26"/>
    </sheetView>
  </sheetViews>
  <sheetFormatPr defaultColWidth="9.25390625" defaultRowHeight="12.75"/>
  <cols>
    <col min="1" max="1" width="17.25390625" style="2" customWidth="1"/>
    <col min="2" max="2" width="27.25390625" style="2" customWidth="1"/>
    <col min="3" max="3" width="6.25390625" style="2" customWidth="1"/>
    <col min="4" max="4" width="9.25390625" style="2" customWidth="1"/>
    <col min="5" max="5" width="5.00390625" style="2" customWidth="1"/>
    <col min="6" max="6" width="7.25390625" style="2" customWidth="1"/>
    <col min="7" max="7" width="7.625" style="2" customWidth="1"/>
    <col min="8" max="8" width="11.00390625" style="2" customWidth="1"/>
    <col min="9" max="9" width="11.125" style="2" customWidth="1"/>
    <col min="10" max="10" width="7.00390625" style="2" customWidth="1"/>
    <col min="11" max="11" width="11.625" style="2" customWidth="1"/>
    <col min="12" max="12" width="12.25390625" style="2" customWidth="1"/>
    <col min="13" max="13" width="7.75390625" style="2" customWidth="1"/>
    <col min="14" max="14" width="8.625" style="2" customWidth="1"/>
    <col min="15" max="15" width="12.125" style="2" customWidth="1"/>
    <col min="16" max="16384" width="9.25390625" style="2" customWidth="1"/>
  </cols>
  <sheetData>
    <row r="1" spans="1:12" ht="12.75">
      <c r="A1" s="19"/>
      <c r="B1" s="19"/>
      <c r="C1" s="19"/>
      <c r="D1" s="19"/>
      <c r="E1" s="19"/>
      <c r="F1" s="19"/>
      <c r="G1" s="1"/>
      <c r="H1" s="1"/>
      <c r="L1" s="1" t="s">
        <v>36</v>
      </c>
    </row>
    <row r="2" spans="1:12" ht="21">
      <c r="A2" s="176"/>
      <c r="B2" s="133"/>
      <c r="C2" s="133"/>
      <c r="D2" s="178" t="s">
        <v>115</v>
      </c>
      <c r="E2" s="133"/>
      <c r="F2" s="133"/>
      <c r="G2" s="133"/>
      <c r="H2" s="133"/>
      <c r="I2" s="133"/>
      <c r="J2" s="133"/>
      <c r="K2" s="133"/>
      <c r="L2" s="133"/>
    </row>
    <row r="3" spans="1:12" ht="25.5" customHeight="1">
      <c r="A3" s="181"/>
      <c r="B3" s="163"/>
      <c r="C3" s="163"/>
      <c r="D3" s="169" t="s">
        <v>112</v>
      </c>
      <c r="E3" s="182"/>
      <c r="F3" s="182"/>
      <c r="G3" s="182"/>
      <c r="H3" s="182"/>
      <c r="I3" s="163"/>
      <c r="J3" s="163"/>
      <c r="K3" s="163"/>
      <c r="L3" s="163"/>
    </row>
    <row r="4" spans="1:12" ht="12.75">
      <c r="A4" s="134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28.5">
      <c r="A5" s="166"/>
      <c r="B5" s="166"/>
      <c r="C5" s="166"/>
      <c r="D5" s="167" t="s">
        <v>46</v>
      </c>
      <c r="E5" s="166"/>
      <c r="F5" s="166"/>
      <c r="G5" s="166"/>
      <c r="H5" s="166"/>
      <c r="I5" s="137"/>
      <c r="J5" s="137"/>
      <c r="K5" s="137"/>
      <c r="L5" s="137"/>
    </row>
    <row r="6" spans="1:15" ht="22.5" customHeight="1">
      <c r="A6" s="200" t="s">
        <v>1</v>
      </c>
      <c r="B6" s="200" t="s">
        <v>4</v>
      </c>
      <c r="C6" s="194" t="s">
        <v>7</v>
      </c>
      <c r="D6" s="194" t="s">
        <v>8</v>
      </c>
      <c r="E6" s="194" t="s">
        <v>10</v>
      </c>
      <c r="F6" s="194" t="s">
        <v>42</v>
      </c>
      <c r="G6" s="194" t="s">
        <v>43</v>
      </c>
      <c r="H6" s="194" t="s">
        <v>23</v>
      </c>
      <c r="I6" s="194" t="s">
        <v>39</v>
      </c>
      <c r="J6" s="194" t="s">
        <v>22</v>
      </c>
      <c r="K6" s="194" t="s">
        <v>34</v>
      </c>
      <c r="L6" s="194" t="s">
        <v>9</v>
      </c>
      <c r="M6" s="197" t="s">
        <v>63</v>
      </c>
      <c r="N6" s="198"/>
      <c r="O6" s="199"/>
    </row>
    <row r="7" spans="1:15" ht="52.5" customHeight="1">
      <c r="A7" s="195"/>
      <c r="B7" s="195"/>
      <c r="C7" s="196"/>
      <c r="D7" s="196"/>
      <c r="E7" s="196"/>
      <c r="F7" s="195"/>
      <c r="G7" s="195"/>
      <c r="H7" s="196"/>
      <c r="I7" s="196"/>
      <c r="J7" s="196"/>
      <c r="K7" s="196"/>
      <c r="L7" s="196"/>
      <c r="M7" s="113" t="s">
        <v>58</v>
      </c>
      <c r="N7" s="114" t="s">
        <v>59</v>
      </c>
      <c r="O7" s="115" t="s">
        <v>7</v>
      </c>
    </row>
    <row r="8" spans="1:15" ht="18" customHeight="1">
      <c r="A8" s="26"/>
      <c r="B8" s="122" t="s">
        <v>64</v>
      </c>
      <c r="C8" s="26"/>
      <c r="D8" s="116"/>
      <c r="E8" s="26"/>
      <c r="F8" s="26">
        <v>0.96</v>
      </c>
      <c r="G8" s="26">
        <v>0.47</v>
      </c>
      <c r="H8" s="77">
        <f>ROUND(D8*(F8+G8),2)</f>
        <v>0</v>
      </c>
      <c r="I8" s="49">
        <f>ROUND(H8,0)</f>
        <v>0</v>
      </c>
      <c r="J8" s="127">
        <v>1</v>
      </c>
      <c r="K8" s="121">
        <f>ROUND(I8*J8,2)</f>
        <v>0</v>
      </c>
      <c r="L8" s="30">
        <f>ROUND(K8*C8,2)</f>
        <v>0</v>
      </c>
      <c r="M8" s="26"/>
      <c r="N8" s="27"/>
      <c r="O8" s="26"/>
    </row>
    <row r="9" spans="1:15" s="12" customFormat="1" ht="19.5" customHeight="1">
      <c r="A9" s="102" t="s">
        <v>77</v>
      </c>
      <c r="B9" s="123"/>
      <c r="C9" s="35">
        <f>SUM(C8:C8)</f>
        <v>0</v>
      </c>
      <c r="D9" s="110"/>
      <c r="E9" s="33"/>
      <c r="F9" s="33"/>
      <c r="G9" s="33"/>
      <c r="H9" s="120"/>
      <c r="I9" s="50"/>
      <c r="J9" s="128"/>
      <c r="K9" s="120"/>
      <c r="L9" s="36">
        <f>SUM(L8:L8)</f>
        <v>0</v>
      </c>
      <c r="M9" s="31"/>
      <c r="N9" s="35"/>
      <c r="O9" s="31"/>
    </row>
    <row r="10" spans="1:15" ht="16.5" customHeight="1">
      <c r="A10" s="7"/>
      <c r="B10" s="124" t="s">
        <v>106</v>
      </c>
      <c r="C10" s="27"/>
      <c r="D10" s="116"/>
      <c r="E10" s="26"/>
      <c r="F10" s="26">
        <v>0.96</v>
      </c>
      <c r="G10" s="26">
        <v>0.47</v>
      </c>
      <c r="H10" s="77">
        <f>ROUND(D10*(F10+G10),2)</f>
        <v>0</v>
      </c>
      <c r="I10" s="49">
        <f>ROUND(H10,0)</f>
        <v>0</v>
      </c>
      <c r="J10" s="127">
        <v>1</v>
      </c>
      <c r="K10" s="121">
        <f>ROUND(I10*J10,2)</f>
        <v>0</v>
      </c>
      <c r="L10" s="30">
        <f>ROUND(K10*C10,2)</f>
        <v>0</v>
      </c>
      <c r="M10" s="26"/>
      <c r="N10" s="27"/>
      <c r="O10" s="26"/>
    </row>
    <row r="11" spans="1:15" ht="20.25" customHeight="1">
      <c r="A11" s="7"/>
      <c r="B11" s="124" t="s">
        <v>106</v>
      </c>
      <c r="C11" s="27"/>
      <c r="D11" s="116"/>
      <c r="E11" s="26"/>
      <c r="F11" s="26">
        <v>0.96</v>
      </c>
      <c r="G11" s="26">
        <v>0.47</v>
      </c>
      <c r="H11" s="77">
        <f>ROUND(D11*(F11+G11),2)</f>
        <v>0</v>
      </c>
      <c r="I11" s="49">
        <f>ROUND(H11,0)</f>
        <v>0</v>
      </c>
      <c r="J11" s="127">
        <v>1</v>
      </c>
      <c r="K11" s="121">
        <f>ROUND(I11*J11,2)</f>
        <v>0</v>
      </c>
      <c r="L11" s="30">
        <f>ROUND(K11*C11,2)</f>
        <v>0</v>
      </c>
      <c r="M11" s="26"/>
      <c r="N11" s="27"/>
      <c r="O11" s="26"/>
    </row>
    <row r="12" spans="1:15" s="12" customFormat="1" ht="19.5" customHeight="1">
      <c r="A12" s="102" t="s">
        <v>78</v>
      </c>
      <c r="B12" s="123"/>
      <c r="C12" s="35">
        <f>SUM(C10:C11)</f>
        <v>0</v>
      </c>
      <c r="D12" s="110"/>
      <c r="E12" s="33"/>
      <c r="F12" s="33"/>
      <c r="G12" s="33"/>
      <c r="H12" s="120"/>
      <c r="I12" s="50"/>
      <c r="J12" s="128"/>
      <c r="K12" s="120"/>
      <c r="L12" s="36">
        <f>SUM(L10:L11)</f>
        <v>0</v>
      </c>
      <c r="M12" s="35"/>
      <c r="N12" s="35"/>
      <c r="O12" s="35"/>
    </row>
    <row r="13" spans="1:15" ht="30.75" customHeight="1">
      <c r="A13" s="26"/>
      <c r="B13" s="125" t="s">
        <v>67</v>
      </c>
      <c r="C13" s="27"/>
      <c r="D13" s="116"/>
      <c r="E13" s="26"/>
      <c r="F13" s="26">
        <v>0.8</v>
      </c>
      <c r="G13" s="26">
        <v>0.31</v>
      </c>
      <c r="H13" s="77">
        <f>ROUND(D13*(F13+G13),2)</f>
        <v>0</v>
      </c>
      <c r="I13" s="49">
        <f>ROUND(H13,0)</f>
        <v>0</v>
      </c>
      <c r="J13" s="127">
        <v>1</v>
      </c>
      <c r="K13" s="121">
        <f>ROUND(I13*J13,2)</f>
        <v>0</v>
      </c>
      <c r="L13" s="30">
        <f>ROUND(K13*C13,2)</f>
        <v>0</v>
      </c>
      <c r="M13" s="26"/>
      <c r="N13" s="27"/>
      <c r="O13" s="26"/>
    </row>
    <row r="14" spans="1:15" ht="38.25" customHeight="1">
      <c r="A14" s="26"/>
      <c r="B14" s="125" t="s">
        <v>67</v>
      </c>
      <c r="C14" s="27"/>
      <c r="D14" s="116"/>
      <c r="E14" s="26"/>
      <c r="F14" s="26">
        <v>0.8</v>
      </c>
      <c r="G14" s="26">
        <v>0.31</v>
      </c>
      <c r="H14" s="77">
        <f>ROUND(D14*(F14+G14),2)</f>
        <v>0</v>
      </c>
      <c r="I14" s="49">
        <f>ROUND(H14,0)</f>
        <v>0</v>
      </c>
      <c r="J14" s="127">
        <v>1</v>
      </c>
      <c r="K14" s="121">
        <f>ROUND(I14*J14,2)</f>
        <v>0</v>
      </c>
      <c r="L14" s="30">
        <f>ROUND(K14*C14,2)</f>
        <v>0</v>
      </c>
      <c r="M14" s="26"/>
      <c r="N14" s="27"/>
      <c r="O14" s="26"/>
    </row>
    <row r="15" spans="1:15" ht="34.5" customHeight="1">
      <c r="A15" s="26"/>
      <c r="B15" s="125" t="s">
        <v>67</v>
      </c>
      <c r="C15" s="27"/>
      <c r="D15" s="116"/>
      <c r="E15" s="26"/>
      <c r="F15" s="26">
        <v>0.8</v>
      </c>
      <c r="G15" s="26">
        <v>0.31</v>
      </c>
      <c r="H15" s="77">
        <f>ROUND(D15*(F15+G15),2)</f>
        <v>0</v>
      </c>
      <c r="I15" s="49">
        <f>ROUND(H15,0)</f>
        <v>0</v>
      </c>
      <c r="J15" s="127">
        <v>1</v>
      </c>
      <c r="K15" s="121">
        <f>ROUND(I15*J15,2)</f>
        <v>0</v>
      </c>
      <c r="L15" s="30">
        <f>ROUND(K15*C15,2)</f>
        <v>0</v>
      </c>
      <c r="M15" s="26"/>
      <c r="N15" s="27"/>
      <c r="O15" s="26"/>
    </row>
    <row r="16" spans="1:15" s="12" customFormat="1" ht="19.5" customHeight="1">
      <c r="A16" s="102" t="s">
        <v>79</v>
      </c>
      <c r="B16" s="123"/>
      <c r="C16" s="35">
        <f>SUM(C13:C15)</f>
        <v>0</v>
      </c>
      <c r="D16" s="110"/>
      <c r="E16" s="33"/>
      <c r="F16" s="33"/>
      <c r="G16" s="33"/>
      <c r="H16" s="120"/>
      <c r="I16" s="50"/>
      <c r="J16" s="128"/>
      <c r="K16" s="120"/>
      <c r="L16" s="36">
        <f>SUM(L13:L15)</f>
        <v>0</v>
      </c>
      <c r="M16" s="35"/>
      <c r="N16" s="35"/>
      <c r="O16" s="35"/>
    </row>
    <row r="17" spans="1:15" ht="17.25" customHeight="1">
      <c r="A17" s="26"/>
      <c r="B17" s="124" t="s">
        <v>68</v>
      </c>
      <c r="C17" s="27"/>
      <c r="D17" s="116"/>
      <c r="E17" s="26"/>
      <c r="F17" s="26">
        <v>0.96</v>
      </c>
      <c r="G17" s="26">
        <v>0.47</v>
      </c>
      <c r="H17" s="77">
        <f>ROUND(D17*(F17+G17),2)</f>
        <v>0</v>
      </c>
      <c r="I17" s="49">
        <f>ROUND(H17,0)</f>
        <v>0</v>
      </c>
      <c r="J17" s="127">
        <v>1</v>
      </c>
      <c r="K17" s="121">
        <f>ROUND(I17*J17,2)</f>
        <v>0</v>
      </c>
      <c r="L17" s="30">
        <f>ROUND(K17*C17,2)</f>
        <v>0</v>
      </c>
      <c r="M17" s="26"/>
      <c r="N17" s="27"/>
      <c r="O17" s="26"/>
    </row>
    <row r="18" spans="1:15" ht="17.25" customHeight="1">
      <c r="A18" s="26"/>
      <c r="B18" s="124" t="s">
        <v>68</v>
      </c>
      <c r="C18" s="27"/>
      <c r="D18" s="116"/>
      <c r="E18" s="26"/>
      <c r="F18" s="26">
        <v>0.96</v>
      </c>
      <c r="G18" s="26">
        <v>0.47</v>
      </c>
      <c r="H18" s="77">
        <f>ROUND(D18*(F18+G18),2)</f>
        <v>0</v>
      </c>
      <c r="I18" s="49">
        <f>ROUND(H18,0)</f>
        <v>0</v>
      </c>
      <c r="J18" s="127">
        <v>1</v>
      </c>
      <c r="K18" s="121">
        <f>ROUND(I18*J18,2)</f>
        <v>0</v>
      </c>
      <c r="L18" s="30">
        <f>ROUND(K18*C18,2)</f>
        <v>0</v>
      </c>
      <c r="M18" s="26"/>
      <c r="N18" s="27"/>
      <c r="O18" s="26"/>
    </row>
    <row r="19" spans="1:15" s="14" customFormat="1" ht="21.75" customHeight="1">
      <c r="A19" s="102" t="s">
        <v>80</v>
      </c>
      <c r="B19" s="126"/>
      <c r="C19" s="35">
        <f>SUM(C17:C18)</f>
        <v>0</v>
      </c>
      <c r="D19" s="119"/>
      <c r="E19" s="31"/>
      <c r="F19" s="31"/>
      <c r="G19" s="31"/>
      <c r="H19" s="120"/>
      <c r="I19" s="50"/>
      <c r="J19" s="128"/>
      <c r="K19" s="120"/>
      <c r="L19" s="36">
        <f>L17+L18</f>
        <v>0</v>
      </c>
      <c r="M19" s="35"/>
      <c r="N19" s="35"/>
      <c r="O19" s="35"/>
    </row>
    <row r="20" spans="1:15" ht="13.5" customHeight="1">
      <c r="A20" s="26"/>
      <c r="B20" s="124" t="s">
        <v>69</v>
      </c>
      <c r="C20" s="27"/>
      <c r="D20" s="116"/>
      <c r="E20" s="26"/>
      <c r="F20" s="26">
        <v>0.8</v>
      </c>
      <c r="G20" s="26">
        <v>0.31</v>
      </c>
      <c r="H20" s="77">
        <f>ROUND(D20*(F20+G20),2)</f>
        <v>0</v>
      </c>
      <c r="I20" s="49">
        <f>ROUND(H20,0)</f>
        <v>0</v>
      </c>
      <c r="J20" s="127">
        <v>1</v>
      </c>
      <c r="K20" s="121">
        <f>ROUND(I20*J20,2)</f>
        <v>0</v>
      </c>
      <c r="L20" s="30">
        <f>ROUND(K20*C20,2)</f>
        <v>0</v>
      </c>
      <c r="M20" s="26"/>
      <c r="N20" s="27"/>
      <c r="O20" s="26"/>
    </row>
    <row r="21" spans="1:15" ht="16.5" customHeight="1">
      <c r="A21" s="7"/>
      <c r="B21" s="124" t="s">
        <v>69</v>
      </c>
      <c r="C21" s="27"/>
      <c r="D21" s="116"/>
      <c r="E21" s="26"/>
      <c r="F21" s="26">
        <v>0.8</v>
      </c>
      <c r="G21" s="26">
        <v>0.31</v>
      </c>
      <c r="H21" s="77">
        <f>ROUND(D21*(F21+G21),2)</f>
        <v>0</v>
      </c>
      <c r="I21" s="49">
        <f>ROUND(H21,0)</f>
        <v>0</v>
      </c>
      <c r="J21" s="127">
        <v>1</v>
      </c>
      <c r="K21" s="121">
        <f>ROUND(I21*J21,2)</f>
        <v>0</v>
      </c>
      <c r="L21" s="30">
        <f>ROUND(K21*C21,2)</f>
        <v>0</v>
      </c>
      <c r="M21" s="26"/>
      <c r="N21" s="27"/>
      <c r="O21" s="26"/>
    </row>
    <row r="22" spans="1:15" s="14" customFormat="1" ht="21.75" customHeight="1">
      <c r="A22" s="102" t="s">
        <v>81</v>
      </c>
      <c r="B22" s="31"/>
      <c r="C22" s="35">
        <f>SUM(C20:C21)</f>
        <v>0</v>
      </c>
      <c r="D22" s="119"/>
      <c r="E22" s="31"/>
      <c r="F22" s="31"/>
      <c r="G22" s="31"/>
      <c r="H22" s="36"/>
      <c r="I22" s="50"/>
      <c r="J22" s="128"/>
      <c r="K22" s="36"/>
      <c r="L22" s="36">
        <f>SUM(L20:L21)</f>
        <v>0</v>
      </c>
      <c r="M22" s="35"/>
      <c r="N22" s="35"/>
      <c r="O22" s="35"/>
    </row>
    <row r="23" spans="1:15" ht="12.75">
      <c r="A23" s="104" t="s">
        <v>44</v>
      </c>
      <c r="B23" s="74"/>
      <c r="C23" s="106">
        <f>C9+C12+C16+C19+C22</f>
        <v>0</v>
      </c>
      <c r="D23" s="117"/>
      <c r="E23" s="74"/>
      <c r="F23" s="76"/>
      <c r="G23" s="76"/>
      <c r="H23" s="118"/>
      <c r="I23" s="129"/>
      <c r="J23" s="74"/>
      <c r="K23" s="106"/>
      <c r="L23" s="118">
        <f>L9+L12+L16+L19+L22</f>
        <v>0</v>
      </c>
      <c r="M23" s="76"/>
      <c r="N23" s="106"/>
      <c r="O23" s="76"/>
    </row>
    <row r="25" ht="15">
      <c r="M25" s="15"/>
    </row>
    <row r="26" spans="1:11" ht="12.75">
      <c r="A26" s="2" t="s">
        <v>0</v>
      </c>
      <c r="B26" s="16"/>
      <c r="C26" s="16"/>
      <c r="D26" s="16"/>
      <c r="E26" s="16"/>
      <c r="F26" s="16"/>
      <c r="G26" s="16"/>
      <c r="H26" s="16"/>
      <c r="I26" s="17"/>
      <c r="J26" s="17"/>
      <c r="K26" s="16"/>
    </row>
    <row r="28" ht="12.75">
      <c r="A28" s="2" t="s">
        <v>40</v>
      </c>
    </row>
    <row r="29" ht="27" customHeight="1">
      <c r="A29" s="2" t="s">
        <v>41</v>
      </c>
    </row>
  </sheetData>
  <sheetProtection/>
  <mergeCells count="13">
    <mergeCell ref="M6:O6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80" zoomScaleNormal="80" zoomScalePageLayoutView="0" workbookViewId="0" topLeftCell="A1">
      <selection activeCell="G19" sqref="G19"/>
    </sheetView>
  </sheetViews>
  <sheetFormatPr defaultColWidth="9.25390625" defaultRowHeight="12.75"/>
  <cols>
    <col min="1" max="1" width="20.375" style="2" customWidth="1"/>
    <col min="2" max="2" width="16.25390625" style="2" customWidth="1"/>
    <col min="3" max="3" width="14.625" style="2" customWidth="1"/>
    <col min="4" max="4" width="24.375" style="2" customWidth="1"/>
    <col min="5" max="5" width="9.125" style="2" customWidth="1"/>
    <col min="6" max="6" width="6.00390625" style="2" customWidth="1"/>
    <col min="7" max="7" width="6.875" style="2" customWidth="1"/>
    <col min="8" max="8" width="5.75390625" style="2" customWidth="1"/>
    <col min="9" max="9" width="5.25390625" style="2" customWidth="1"/>
    <col min="10" max="10" width="8.375" style="2" customWidth="1"/>
    <col min="11" max="11" width="11.25390625" style="2" customWidth="1"/>
    <col min="12" max="12" width="12.625" style="2" customWidth="1"/>
    <col min="13" max="13" width="8.00390625" style="2" customWidth="1"/>
    <col min="14" max="14" width="11.75390625" style="2" customWidth="1"/>
    <col min="15" max="15" width="12.25390625" style="2" customWidth="1"/>
    <col min="16" max="16" width="6.00390625" style="2" customWidth="1"/>
    <col min="17" max="17" width="12.25390625" style="2" customWidth="1"/>
    <col min="18" max="18" width="6.25390625" style="2" customWidth="1"/>
    <col min="19" max="20" width="6.75390625" style="2" customWidth="1"/>
    <col min="21" max="21" width="9.25390625" style="2" customWidth="1"/>
    <col min="22" max="22" width="10.25390625" style="2" customWidth="1"/>
    <col min="23" max="23" width="9.25390625" style="2" customWidth="1"/>
    <col min="24" max="24" width="10.25390625" style="2" customWidth="1"/>
    <col min="25" max="29" width="9.25390625" style="2" customWidth="1"/>
    <col min="30" max="30" width="5.25390625" style="2" customWidth="1"/>
    <col min="31" max="31" width="24.25390625" style="2" customWidth="1"/>
    <col min="32" max="33" width="6.75390625" style="2" customWidth="1"/>
    <col min="34" max="34" width="9.25390625" style="2" customWidth="1"/>
    <col min="35" max="35" width="10.25390625" style="2" customWidth="1"/>
    <col min="36" max="36" width="9.25390625" style="2" customWidth="1"/>
    <col min="37" max="37" width="10.25390625" style="2" customWidth="1"/>
    <col min="38" max="16384" width="9.25390625" style="2" customWidth="1"/>
  </cols>
  <sheetData>
    <row r="1" spans="1:15" ht="12.75">
      <c r="A1" s="20"/>
      <c r="B1" s="20"/>
      <c r="C1" s="20"/>
      <c r="D1" s="20"/>
      <c r="E1" s="20"/>
      <c r="F1" s="20"/>
      <c r="G1" s="20"/>
      <c r="H1" s="20"/>
      <c r="I1" s="69"/>
      <c r="J1" s="20"/>
      <c r="K1" s="69"/>
      <c r="O1" s="69" t="s">
        <v>36</v>
      </c>
    </row>
    <row r="2" spans="1:17" ht="21">
      <c r="A2" s="175"/>
      <c r="B2" s="142"/>
      <c r="C2" s="175"/>
      <c r="D2" s="178" t="s">
        <v>116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5" ht="27" customHeight="1">
      <c r="A3" s="143"/>
      <c r="B3" s="142"/>
      <c r="C3" s="142"/>
      <c r="D3" s="142"/>
      <c r="E3" s="169" t="s">
        <v>113</v>
      </c>
      <c r="F3" s="165"/>
      <c r="G3" s="165"/>
      <c r="H3" s="165"/>
      <c r="I3" s="165"/>
      <c r="J3" s="165"/>
      <c r="K3" s="142"/>
      <c r="L3" s="142"/>
      <c r="M3" s="142"/>
      <c r="N3" s="142"/>
      <c r="O3" s="142"/>
    </row>
    <row r="4" spans="1:15" ht="15">
      <c r="A4" s="93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33.75">
      <c r="A5" s="41" t="s">
        <v>56</v>
      </c>
      <c r="B5" s="41"/>
      <c r="C5" s="15"/>
      <c r="D5" s="81" t="s">
        <v>114</v>
      </c>
      <c r="E5" s="15"/>
      <c r="F5" s="41"/>
      <c r="G5" s="41"/>
      <c r="H5" s="41"/>
      <c r="I5" s="41"/>
      <c r="J5" s="41"/>
      <c r="K5" s="41"/>
      <c r="L5" s="15"/>
      <c r="M5" s="41"/>
      <c r="N5" s="41"/>
      <c r="O5" s="41"/>
    </row>
    <row r="6" spans="12:18" ht="12.75">
      <c r="L6" s="16"/>
      <c r="P6" s="201"/>
      <c r="Q6" s="202"/>
      <c r="R6" s="202"/>
    </row>
    <row r="7" spans="1:18" s="138" customFormat="1" ht="57" customHeight="1">
      <c r="A7" s="99" t="s">
        <v>1</v>
      </c>
      <c r="B7" s="100" t="s">
        <v>2</v>
      </c>
      <c r="C7" s="99" t="s">
        <v>57</v>
      </c>
      <c r="D7" s="99" t="s">
        <v>110</v>
      </c>
      <c r="E7" s="100" t="s">
        <v>5</v>
      </c>
      <c r="F7" s="100" t="s">
        <v>7</v>
      </c>
      <c r="G7" s="100" t="s">
        <v>8</v>
      </c>
      <c r="H7" s="100" t="s">
        <v>11</v>
      </c>
      <c r="I7" s="100" t="s">
        <v>12</v>
      </c>
      <c r="J7" s="100" t="s">
        <v>38</v>
      </c>
      <c r="K7" s="100" t="s">
        <v>23</v>
      </c>
      <c r="L7" s="100" t="s">
        <v>107</v>
      </c>
      <c r="M7" s="100" t="s">
        <v>22</v>
      </c>
      <c r="N7" s="100" t="s">
        <v>23</v>
      </c>
      <c r="O7" s="144" t="s">
        <v>9</v>
      </c>
      <c r="P7" s="203" t="s">
        <v>63</v>
      </c>
      <c r="Q7" s="191"/>
      <c r="R7" s="191"/>
    </row>
    <row r="8" spans="1:18" s="138" customFormat="1" ht="24" customHeight="1">
      <c r="A8" s="18"/>
      <c r="B8" s="18"/>
      <c r="C8" s="18"/>
      <c r="D8" s="18"/>
      <c r="E8" s="18"/>
      <c r="F8" s="18"/>
      <c r="G8" s="139"/>
      <c r="H8" s="18"/>
      <c r="I8" s="18"/>
      <c r="J8" s="18"/>
      <c r="K8" s="18"/>
      <c r="L8" s="140"/>
      <c r="M8" s="18"/>
      <c r="N8" s="18"/>
      <c r="O8" s="18"/>
      <c r="P8" s="140" t="s">
        <v>58</v>
      </c>
      <c r="Q8" s="141" t="s">
        <v>59</v>
      </c>
      <c r="R8" s="139" t="s">
        <v>7</v>
      </c>
    </row>
    <row r="9" spans="1:18" ht="17.25" customHeight="1">
      <c r="A9" s="204"/>
      <c r="B9" s="205"/>
      <c r="C9" s="205"/>
      <c r="D9" s="206" t="s">
        <v>109</v>
      </c>
      <c r="E9" s="207"/>
      <c r="F9" s="207"/>
      <c r="G9" s="26"/>
      <c r="H9" s="146"/>
      <c r="I9" s="146"/>
      <c r="J9" s="146"/>
      <c r="K9" s="146"/>
      <c r="L9" s="146"/>
      <c r="M9" s="146"/>
      <c r="N9" s="146"/>
      <c r="O9" s="146"/>
      <c r="P9" s="26"/>
      <c r="Q9" s="26"/>
      <c r="R9" s="26"/>
    </row>
    <row r="10" spans="1:18" ht="21" customHeight="1">
      <c r="A10" s="124"/>
      <c r="B10" s="124" t="s">
        <v>60</v>
      </c>
      <c r="C10" s="124" t="s">
        <v>90</v>
      </c>
      <c r="D10" s="124" t="s">
        <v>73</v>
      </c>
      <c r="E10" s="124" t="s">
        <v>16</v>
      </c>
      <c r="F10" s="124"/>
      <c r="G10" s="124"/>
      <c r="H10" s="124">
        <v>0.2</v>
      </c>
      <c r="I10" s="124">
        <v>0.1</v>
      </c>
      <c r="J10" s="124">
        <v>0.3</v>
      </c>
      <c r="K10" s="145">
        <f>ROUND(G10*(1+H10+I10+J10),2)</f>
        <v>0</v>
      </c>
      <c r="L10" s="155">
        <f>ROUND(K10,0)</f>
        <v>0</v>
      </c>
      <c r="M10" s="158">
        <v>1</v>
      </c>
      <c r="N10" s="162">
        <f>ROUND(L10*M10,2)</f>
        <v>0</v>
      </c>
      <c r="O10" s="145">
        <f>ROUND(F10*N10,2)</f>
        <v>0</v>
      </c>
      <c r="P10" s="124"/>
      <c r="Q10" s="145">
        <f>ROUND(N10*R10*P10/100,2)</f>
        <v>0</v>
      </c>
      <c r="R10" s="124"/>
    </row>
    <row r="11" spans="1:18" ht="22.5" customHeight="1">
      <c r="A11" s="124"/>
      <c r="B11" s="124" t="s">
        <v>60</v>
      </c>
      <c r="C11" s="124" t="s">
        <v>90</v>
      </c>
      <c r="D11" s="124" t="s">
        <v>73</v>
      </c>
      <c r="E11" s="124" t="s">
        <v>16</v>
      </c>
      <c r="F11" s="124"/>
      <c r="G11" s="124"/>
      <c r="H11" s="124">
        <v>0.2</v>
      </c>
      <c r="I11" s="124">
        <v>0.1</v>
      </c>
      <c r="J11" s="124">
        <v>0.3</v>
      </c>
      <c r="K11" s="145">
        <f>ROUND(G11*(1+H11+I11+J11),2)</f>
        <v>0</v>
      </c>
      <c r="L11" s="155">
        <f>ROUND(K11,0)</f>
        <v>0</v>
      </c>
      <c r="M11" s="158">
        <v>1</v>
      </c>
      <c r="N11" s="162">
        <f>ROUND(L11*M11,2)</f>
        <v>0</v>
      </c>
      <c r="O11" s="145">
        <f>ROUND(F11*N11,2)</f>
        <v>0</v>
      </c>
      <c r="P11" s="124"/>
      <c r="Q11" s="145">
        <f>ROUND(N11*R11*P11/100,2)</f>
        <v>0</v>
      </c>
      <c r="R11" s="124"/>
    </row>
    <row r="12" spans="1:18" ht="22.5" customHeight="1">
      <c r="A12" s="124"/>
      <c r="B12" s="124" t="s">
        <v>60</v>
      </c>
      <c r="C12" s="124" t="s">
        <v>90</v>
      </c>
      <c r="D12" s="124" t="s">
        <v>73</v>
      </c>
      <c r="E12" s="124" t="s">
        <v>16</v>
      </c>
      <c r="F12" s="124"/>
      <c r="G12" s="124"/>
      <c r="H12" s="124">
        <v>0.2</v>
      </c>
      <c r="I12" s="124">
        <v>0.1</v>
      </c>
      <c r="J12" s="124">
        <v>0.3</v>
      </c>
      <c r="K12" s="145">
        <f>ROUND(G12*(1+H12+I12+J12),2)</f>
        <v>0</v>
      </c>
      <c r="L12" s="155">
        <f>ROUND(K12,0)</f>
        <v>0</v>
      </c>
      <c r="M12" s="158">
        <v>1</v>
      </c>
      <c r="N12" s="162">
        <f>ROUND(L12*M12,2)</f>
        <v>0</v>
      </c>
      <c r="O12" s="145">
        <f>ROUND(F12*N12,2)</f>
        <v>0</v>
      </c>
      <c r="P12" s="124"/>
      <c r="Q12" s="145">
        <f>ROUND(N12*R12*P12/100,2)</f>
        <v>0</v>
      </c>
      <c r="R12" s="124"/>
    </row>
    <row r="13" spans="1:18" s="16" customFormat="1" ht="19.5" customHeight="1">
      <c r="A13" s="147"/>
      <c r="B13" s="147"/>
      <c r="C13" s="147"/>
      <c r="D13" s="147" t="s">
        <v>108</v>
      </c>
      <c r="E13" s="147"/>
      <c r="F13" s="150">
        <f>SUM(F10:F12)</f>
        <v>0</v>
      </c>
      <c r="G13" s="148"/>
      <c r="H13" s="147"/>
      <c r="I13" s="147"/>
      <c r="J13" s="147"/>
      <c r="K13" s="149"/>
      <c r="L13" s="156"/>
      <c r="M13" s="159"/>
      <c r="N13" s="149"/>
      <c r="O13" s="149">
        <f>O10+O11+O12</f>
        <v>0</v>
      </c>
      <c r="P13" s="150"/>
      <c r="Q13" s="149">
        <f>SUM(Q10:Q12)</f>
        <v>0</v>
      </c>
      <c r="R13" s="150"/>
    </row>
    <row r="14" spans="1:18" ht="18" customHeight="1">
      <c r="A14" s="124"/>
      <c r="B14" s="124" t="s">
        <v>27</v>
      </c>
      <c r="C14" s="124" t="s">
        <v>88</v>
      </c>
      <c r="D14" s="124" t="s">
        <v>84</v>
      </c>
      <c r="E14" s="124" t="s">
        <v>16</v>
      </c>
      <c r="F14" s="124"/>
      <c r="G14" s="124"/>
      <c r="H14" s="124">
        <v>0.1</v>
      </c>
      <c r="I14" s="124"/>
      <c r="J14" s="124">
        <v>0.3</v>
      </c>
      <c r="K14" s="145">
        <f>ROUND(G14*(1+H14+I14+J14),2)</f>
        <v>0</v>
      </c>
      <c r="L14" s="155">
        <f>ROUND(K14,0)</f>
        <v>0</v>
      </c>
      <c r="M14" s="158">
        <v>1</v>
      </c>
      <c r="N14" s="162">
        <f>ROUND(L14*M14,2)</f>
        <v>0</v>
      </c>
      <c r="O14" s="145">
        <f>ROUND(F14*N14,2)</f>
        <v>0</v>
      </c>
      <c r="P14" s="124"/>
      <c r="Q14" s="145">
        <f>ROUND(N14*R14*P14/100,2)</f>
        <v>0</v>
      </c>
      <c r="R14" s="124"/>
    </row>
    <row r="15" spans="1:18" ht="25.5" customHeight="1">
      <c r="A15" s="148"/>
      <c r="B15" s="148"/>
      <c r="C15" s="148"/>
      <c r="D15" s="147" t="s">
        <v>71</v>
      </c>
      <c r="E15" s="148"/>
      <c r="F15" s="150">
        <f>SUM(F14)</f>
        <v>0</v>
      </c>
      <c r="G15" s="148"/>
      <c r="H15" s="148"/>
      <c r="I15" s="148"/>
      <c r="J15" s="148"/>
      <c r="K15" s="151"/>
      <c r="L15" s="156"/>
      <c r="M15" s="160"/>
      <c r="N15" s="151"/>
      <c r="O15" s="149">
        <f>SUM(O14)</f>
        <v>0</v>
      </c>
      <c r="P15" s="150"/>
      <c r="Q15" s="149">
        <f>SUM(Q14)</f>
        <v>0</v>
      </c>
      <c r="R15" s="150"/>
    </row>
    <row r="16" spans="1:18" s="16" customFormat="1" ht="28.5" customHeight="1">
      <c r="A16" s="152" t="s">
        <v>65</v>
      </c>
      <c r="B16" s="152"/>
      <c r="C16" s="152"/>
      <c r="D16" s="152"/>
      <c r="E16" s="152"/>
      <c r="F16" s="154">
        <f>F13+F15</f>
        <v>0</v>
      </c>
      <c r="G16" s="152"/>
      <c r="H16" s="152"/>
      <c r="I16" s="152"/>
      <c r="J16" s="152"/>
      <c r="K16" s="153"/>
      <c r="L16" s="157"/>
      <c r="M16" s="161"/>
      <c r="N16" s="153"/>
      <c r="O16" s="153">
        <f>O13+O15</f>
        <v>0</v>
      </c>
      <c r="P16" s="152"/>
      <c r="Q16" s="153">
        <f>Q13+Q15</f>
        <v>0</v>
      </c>
      <c r="R16" s="152"/>
    </row>
    <row r="17" ht="21.75" customHeight="1">
      <c r="L17" s="16"/>
    </row>
    <row r="18" ht="17.25" customHeight="1">
      <c r="A18" s="2" t="s">
        <v>0</v>
      </c>
    </row>
    <row r="19" ht="27" customHeight="1">
      <c r="A19" s="2" t="s">
        <v>41</v>
      </c>
    </row>
    <row r="20" ht="12.75">
      <c r="L20" s="16"/>
    </row>
  </sheetData>
  <sheetProtection/>
  <mergeCells count="4">
    <mergeCell ref="P6:R6"/>
    <mergeCell ref="P7:R7"/>
    <mergeCell ref="A9:C9"/>
    <mergeCell ref="D9:F9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Рожкина, Ольга Юрьевна</dc:creator>
  <cp:keywords/>
  <dc:description/>
  <cp:lastModifiedBy>Рожкина Ольга Юрьевна</cp:lastModifiedBy>
  <cp:lastPrinted>2020-07-30T12:36:44Z</cp:lastPrinted>
  <dcterms:created xsi:type="dcterms:W3CDTF">2008-07-21T13:05:33Z</dcterms:created>
  <dcterms:modified xsi:type="dcterms:W3CDTF">2023-08-25T13:08:43Z</dcterms:modified>
  <cp:category/>
  <cp:version/>
  <cp:contentType/>
  <cp:contentStatus/>
</cp:coreProperties>
</file>