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12510" activeTab="0"/>
  </bookViews>
  <sheets>
    <sheet name="Штат расписание" sheetId="1" r:id="rId1"/>
  </sheets>
  <definedNames/>
  <calcPr fullCalcOnLoad="1"/>
</workbook>
</file>

<file path=xl/sharedStrings.xml><?xml version="1.0" encoding="utf-8"?>
<sst xmlns="http://schemas.openxmlformats.org/spreadsheetml/2006/main" count="90" uniqueCount="86">
  <si>
    <t>ИТОГО</t>
  </si>
  <si>
    <t>Приложение № 1</t>
  </si>
  <si>
    <t>Директор</t>
  </si>
  <si>
    <t>Средстава для замены лиц, уходящих в отпуск</t>
  </si>
  <si>
    <t>Выплаты за наличие почетного звания, государственных наград, ученой степени</t>
  </si>
  <si>
    <t>Выплаты педагогическим работникам (за исключением учителей, учителей-логопедов, учителей-дефектологов) по выявлению индивидуальных особенностей обучающихся</t>
  </si>
  <si>
    <t>Выплаты за дополнительную работу, не входящую в круг основных обязанностей</t>
  </si>
  <si>
    <t>за работу в ночное время и праздничные дни</t>
  </si>
  <si>
    <t>за работу в условиях, отклоняющихся от нормальных (по результатам оценки условий труда)</t>
  </si>
  <si>
    <t>Педагог-психолог</t>
  </si>
  <si>
    <t>Социальный педагог</t>
  </si>
  <si>
    <t>Педагог-организатор</t>
  </si>
  <si>
    <t>Музыкальный руководитель</t>
  </si>
  <si>
    <t>Инструктор по труду</t>
  </si>
  <si>
    <t>Врач</t>
  </si>
  <si>
    <t>Медсестра для круглосуточного дежурства</t>
  </si>
  <si>
    <t>Главный бухгалтер</t>
  </si>
  <si>
    <t>Библиотекарь</t>
  </si>
  <si>
    <t>Бухгалтер</t>
  </si>
  <si>
    <t>Кладовщик</t>
  </si>
  <si>
    <t>Кастелянша</t>
  </si>
  <si>
    <t>Парикмахер</t>
  </si>
  <si>
    <t>Повар</t>
  </si>
  <si>
    <t>Дворник</t>
  </si>
  <si>
    <t>Выплата медицинским работникам, осуществляющим медицинское обслуживание воспитанников</t>
  </si>
  <si>
    <t>ВСЕГО ФОТ в месяц</t>
  </si>
  <si>
    <t xml:space="preserve">Главный бухгалтер </t>
  </si>
  <si>
    <t>Выплаты стимулирующего характера (20%)</t>
  </si>
  <si>
    <t>Номер документа</t>
  </si>
  <si>
    <t>Дата составления</t>
  </si>
  <si>
    <t>ШТАТНОЕ РАСПИСАНИЕ</t>
  </si>
  <si>
    <t>Должность(специальность,профессия),разряд,класс(категория) квалификации</t>
  </si>
  <si>
    <t>Кол-во штатных единиц</t>
  </si>
  <si>
    <t>Тарифная ставка (оклад) или  сумма должностных окладов, руб.</t>
  </si>
  <si>
    <t>код</t>
  </si>
  <si>
    <t>Примечание</t>
  </si>
  <si>
    <t>Всего в месяц (гр.5+гр.6 +гр.7+гр.8 + гр.9+гр9+гр10+гр.11)</t>
  </si>
  <si>
    <t>Код</t>
  </si>
  <si>
    <t>Форма по ОКУД</t>
  </si>
  <si>
    <t>0301017</t>
  </si>
  <si>
    <t>по ОКПО</t>
  </si>
  <si>
    <t>(наименование организации)</t>
  </si>
  <si>
    <t>УТВЕРЖДЕНО</t>
  </si>
  <si>
    <t>Руководитель кадровой службы</t>
  </si>
  <si>
    <t>(должность)</t>
  </si>
  <si>
    <t>(личная подпись)</t>
  </si>
  <si>
    <t>(расшифровка подписи)</t>
  </si>
  <si>
    <t>Надбавки, руб.</t>
  </si>
  <si>
    <t>Структурное подразделение</t>
  </si>
  <si>
    <t>Заведующий приемно-карантинным отделением</t>
  </si>
  <si>
    <t>Воспитатель приемно-карантинного отделения</t>
  </si>
  <si>
    <t>Учитель-логопед</t>
  </si>
  <si>
    <t>Медсестра по массажу</t>
  </si>
  <si>
    <t>Инструктор по лечебной физкультуре</t>
  </si>
  <si>
    <t>Юрисконсульт</t>
  </si>
  <si>
    <t>Рабочий (электромонтер, слесарь-сантехник, столяр)</t>
  </si>
  <si>
    <t>Рабочий по обслуживанию и текущему ремонту зданий</t>
  </si>
  <si>
    <t>Техник</t>
  </si>
  <si>
    <t>Дезинфектор</t>
  </si>
  <si>
    <t>Водитель автомобиля</t>
  </si>
  <si>
    <t>Водитель автобуса</t>
  </si>
  <si>
    <t>Муниципальное учреждение детский дом – центр педагогической, медицинской и социальной помощи семье "Чайка"</t>
  </si>
  <si>
    <t>Заместитель директора по УВР</t>
  </si>
  <si>
    <t>Заместитель директора по АХР</t>
  </si>
  <si>
    <t>Воспитатель групп с ОВЗ</t>
  </si>
  <si>
    <t>Педагог дополнительного образования</t>
  </si>
  <si>
    <t>Секретарь (делопроизводитель)</t>
  </si>
  <si>
    <t>Младший воспитатель ночного дежурства групп с ОВЗ</t>
  </si>
  <si>
    <t>Младший воспитатель приемно-карантинного отделения</t>
  </si>
  <si>
    <t>Швея по ремонту одежды и белья</t>
  </si>
  <si>
    <t>Рабочий (обувщик)</t>
  </si>
  <si>
    <t>Подсобный рабочий (кухонный рабочий)</t>
  </si>
  <si>
    <t>Машинист по стирке белья и спецодежды</t>
  </si>
  <si>
    <t>Уборщик служебных помещений</t>
  </si>
  <si>
    <t>Социальный педагог службы постинтернатного сопровождения</t>
  </si>
  <si>
    <t>Медсестра по физиотерапии</t>
  </si>
  <si>
    <t>Медсестра для организации питания воспитанников</t>
  </si>
  <si>
    <t xml:space="preserve">Младшая медсестра </t>
  </si>
  <si>
    <t>наименование</t>
  </si>
  <si>
    <t>21665867</t>
  </si>
  <si>
    <t xml:space="preserve">    </t>
  </si>
  <si>
    <t xml:space="preserve">   </t>
  </si>
  <si>
    <t>на период с 01 сентября 202__ г.</t>
  </si>
  <si>
    <t>единиц</t>
  </si>
  <si>
    <t xml:space="preserve">Штат в количестве </t>
  </si>
  <si>
    <t xml:space="preserve">Приказом организации от ______________ 20_____г. №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</si>
</sst>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#,##0.00000"/>
    <numFmt numFmtId="175" formatCode="#,##0.000000"/>
    <numFmt numFmtId="176" formatCode="#,##0.0"/>
    <numFmt numFmtId="177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medium"/>
      <top/>
      <bottom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 applyBorder="0" applyProtection="0">
      <alignment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Border="0" applyProtection="0">
      <alignment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ill="0" applyBorder="0" applyAlignment="0" applyProtection="0"/>
    <xf numFmtId="43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22" fillId="0" borderId="0" xfId="53" applyFont="1">
      <alignment/>
      <protection/>
    </xf>
    <xf numFmtId="0" fontId="22" fillId="0" borderId="0" xfId="53" applyFont="1" applyFill="1">
      <alignment/>
      <protection/>
    </xf>
    <xf numFmtId="0" fontId="22" fillId="0" borderId="0" xfId="53" applyFont="1" applyAlignment="1">
      <alignment horizontal="right"/>
      <protection/>
    </xf>
    <xf numFmtId="0" fontId="48" fillId="0" borderId="0" xfId="0" applyFont="1" applyAlignment="1">
      <alignment/>
    </xf>
    <xf numFmtId="0" fontId="24" fillId="0" borderId="0" xfId="56" applyFont="1" applyBorder="1" applyProtection="1">
      <alignment/>
      <protection locked="0"/>
    </xf>
    <xf numFmtId="0" fontId="24" fillId="0" borderId="0" xfId="56" applyFont="1" applyBorder="1" applyAlignment="1" applyProtection="1">
      <alignment horizontal="center"/>
      <protection locked="0"/>
    </xf>
    <xf numFmtId="0" fontId="48" fillId="0" borderId="0" xfId="0" applyFont="1" applyBorder="1" applyAlignment="1">
      <alignment/>
    </xf>
    <xf numFmtId="49" fontId="25" fillId="0" borderId="0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0" fontId="24" fillId="0" borderId="0" xfId="56" applyFont="1" applyFill="1" applyBorder="1" applyAlignment="1" applyProtection="1">
      <alignment horizontal="center"/>
      <protection locked="0"/>
    </xf>
    <xf numFmtId="0" fontId="25" fillId="0" borderId="0" xfId="56" applyFont="1" applyBorder="1" applyAlignment="1">
      <alignment horizontal="left"/>
      <protection/>
    </xf>
    <xf numFmtId="0" fontId="25" fillId="0" borderId="0" xfId="0" applyFont="1" applyAlignment="1">
      <alignment horizontal="right"/>
    </xf>
    <xf numFmtId="49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5" fillId="0" borderId="11" xfId="0" applyFont="1" applyBorder="1" applyAlignment="1">
      <alignment horizontal="center"/>
    </xf>
    <xf numFmtId="0" fontId="24" fillId="0" borderId="0" xfId="56" applyFont="1" applyBorder="1" applyAlignment="1">
      <alignment horizontal="center"/>
      <protection/>
    </xf>
    <xf numFmtId="0" fontId="25" fillId="0" borderId="0" xfId="0" applyFont="1" applyBorder="1" applyAlignment="1">
      <alignment horizontal="left"/>
    </xf>
    <xf numFmtId="0" fontId="25" fillId="0" borderId="10" xfId="0" applyFont="1" applyBorder="1" applyAlignment="1">
      <alignment horizontal="center"/>
    </xf>
    <xf numFmtId="0" fontId="24" fillId="0" borderId="0" xfId="0" applyFont="1" applyAlignment="1">
      <alignment horizontal="right"/>
    </xf>
    <xf numFmtId="49" fontId="24" fillId="0" borderId="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3" fillId="0" borderId="0" xfId="53" applyFont="1">
      <alignment/>
      <protection/>
    </xf>
    <xf numFmtId="0" fontId="25" fillId="0" borderId="12" xfId="56" applyFont="1" applyBorder="1" applyAlignment="1">
      <alignment horizontal="center" vertical="center" wrapText="1"/>
      <protection/>
    </xf>
    <xf numFmtId="0" fontId="48" fillId="0" borderId="13" xfId="0" applyFont="1" applyBorder="1" applyAlignment="1">
      <alignment horizontal="center" vertical="center"/>
    </xf>
    <xf numFmtId="0" fontId="25" fillId="33" borderId="12" xfId="56" applyFont="1" applyFill="1" applyBorder="1" applyAlignment="1">
      <alignment horizontal="center" vertical="center" wrapText="1"/>
      <protection/>
    </xf>
    <xf numFmtId="0" fontId="25" fillId="16" borderId="12" xfId="56" applyFont="1" applyFill="1" applyBorder="1" applyAlignment="1">
      <alignment horizontal="center" vertical="center" wrapText="1"/>
      <protection/>
    </xf>
    <xf numFmtId="0" fontId="23" fillId="0" borderId="14" xfId="53" applyFont="1" applyBorder="1" applyAlignment="1">
      <alignment horizontal="center"/>
      <protection/>
    </xf>
    <xf numFmtId="0" fontId="23" fillId="0" borderId="15" xfId="53" applyFont="1" applyBorder="1">
      <alignment/>
      <protection/>
    </xf>
    <xf numFmtId="0" fontId="23" fillId="0" borderId="16" xfId="53" applyFont="1" applyFill="1" applyBorder="1">
      <alignment/>
      <protection/>
    </xf>
    <xf numFmtId="0" fontId="25" fillId="0" borderId="16" xfId="0" applyFont="1" applyFill="1" applyBorder="1" applyAlignment="1">
      <alignment horizontal="left" wrapText="1"/>
    </xf>
    <xf numFmtId="0" fontId="25" fillId="0" borderId="16" xfId="0" applyFont="1" applyFill="1" applyBorder="1" applyAlignment="1">
      <alignment horizontal="center"/>
    </xf>
    <xf numFmtId="4" fontId="25" fillId="0" borderId="16" xfId="53" applyNumberFormat="1" applyFont="1" applyFill="1" applyBorder="1" applyAlignment="1">
      <alignment horizontal="center" vertical="center"/>
      <protection/>
    </xf>
    <xf numFmtId="0" fontId="23" fillId="0" borderId="17" xfId="53" applyFont="1" applyBorder="1">
      <alignment/>
      <protection/>
    </xf>
    <xf numFmtId="0" fontId="23" fillId="0" borderId="10" xfId="53" applyFont="1" applyFill="1" applyBorder="1">
      <alignment/>
      <protection/>
    </xf>
    <xf numFmtId="0" fontId="25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center"/>
    </xf>
    <xf numFmtId="4" fontId="25" fillId="0" borderId="10" xfId="0" applyNumberFormat="1" applyFont="1" applyFill="1" applyBorder="1" applyAlignment="1">
      <alignment horizontal="center" vertical="center"/>
    </xf>
    <xf numFmtId="4" fontId="25" fillId="0" borderId="10" xfId="53" applyNumberFormat="1" applyFont="1" applyFill="1" applyBorder="1" applyAlignment="1">
      <alignment horizontal="center" vertical="center"/>
      <protection/>
    </xf>
    <xf numFmtId="0" fontId="23" fillId="0" borderId="18" xfId="53" applyFont="1" applyBorder="1">
      <alignment/>
      <protection/>
    </xf>
    <xf numFmtId="0" fontId="25" fillId="0" borderId="10" xfId="0" applyFont="1" applyFill="1" applyBorder="1" applyAlignment="1">
      <alignment horizontal="center" vertical="center"/>
    </xf>
    <xf numFmtId="0" fontId="25" fillId="0" borderId="10" xfId="56" applyFont="1" applyFill="1" applyBorder="1" applyAlignment="1">
      <alignment wrapText="1"/>
      <protection/>
    </xf>
    <xf numFmtId="0" fontId="25" fillId="0" borderId="10" xfId="0" applyFont="1" applyFill="1" applyBorder="1" applyAlignment="1">
      <alignment horizontal="left" vertical="justify" wrapText="1"/>
    </xf>
    <xf numFmtId="0" fontId="25" fillId="33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vertical="justify" wrapText="1"/>
    </xf>
    <xf numFmtId="0" fontId="23" fillId="0" borderId="19" xfId="53" applyFont="1" applyBorder="1">
      <alignment/>
      <protection/>
    </xf>
    <xf numFmtId="0" fontId="23" fillId="0" borderId="20" xfId="53" applyFont="1" applyFill="1" applyBorder="1">
      <alignment/>
      <protection/>
    </xf>
    <xf numFmtId="0" fontId="25" fillId="0" borderId="20" xfId="0" applyFont="1" applyFill="1" applyBorder="1" applyAlignment="1">
      <alignment wrapText="1"/>
    </xf>
    <xf numFmtId="0" fontId="25" fillId="0" borderId="20" xfId="0" applyFont="1" applyFill="1" applyBorder="1" applyAlignment="1">
      <alignment horizontal="center"/>
    </xf>
    <xf numFmtId="4" fontId="25" fillId="0" borderId="20" xfId="53" applyNumberFormat="1" applyFont="1" applyFill="1" applyBorder="1" applyAlignment="1">
      <alignment horizontal="center" vertical="center"/>
      <protection/>
    </xf>
    <xf numFmtId="0" fontId="23" fillId="0" borderId="21" xfId="53" applyFont="1" applyBorder="1">
      <alignment/>
      <protection/>
    </xf>
    <xf numFmtId="0" fontId="23" fillId="0" borderId="13" xfId="53" applyFont="1" applyBorder="1">
      <alignment/>
      <protection/>
    </xf>
    <xf numFmtId="0" fontId="23" fillId="0" borderId="14" xfId="53" applyFont="1" applyBorder="1">
      <alignment/>
      <protection/>
    </xf>
    <xf numFmtId="4" fontId="24" fillId="0" borderId="16" xfId="56" applyNumberFormat="1" applyFont="1" applyFill="1" applyBorder="1" applyAlignment="1">
      <alignment horizontal="center"/>
      <protection/>
    </xf>
    <xf numFmtId="4" fontId="24" fillId="0" borderId="20" xfId="56" applyNumberFormat="1" applyFont="1" applyFill="1" applyBorder="1" applyAlignment="1">
      <alignment horizontal="center"/>
      <protection/>
    </xf>
    <xf numFmtId="0" fontId="23" fillId="0" borderId="22" xfId="53" applyFont="1" applyBorder="1">
      <alignment/>
      <protection/>
    </xf>
    <xf numFmtId="4" fontId="24" fillId="0" borderId="23" xfId="56" applyNumberFormat="1" applyFont="1" applyFill="1" applyBorder="1" applyAlignment="1">
      <alignment horizontal="center"/>
      <protection/>
    </xf>
    <xf numFmtId="0" fontId="23" fillId="0" borderId="24" xfId="53" applyFont="1" applyBorder="1">
      <alignment/>
      <protection/>
    </xf>
    <xf numFmtId="0" fontId="23" fillId="0" borderId="0" xfId="53" applyFont="1" applyAlignment="1">
      <alignment horizontal="right"/>
      <protection/>
    </xf>
    <xf numFmtId="4" fontId="23" fillId="0" borderId="0" xfId="53" applyNumberFormat="1" applyFont="1">
      <alignment/>
      <protection/>
    </xf>
    <xf numFmtId="0" fontId="26" fillId="0" borderId="0" xfId="53" applyFont="1">
      <alignment/>
      <protection/>
    </xf>
    <xf numFmtId="0" fontId="27" fillId="0" borderId="0" xfId="56" applyFont="1">
      <alignment/>
      <protection/>
    </xf>
    <xf numFmtId="0" fontId="27" fillId="0" borderId="0" xfId="56" applyFont="1" applyAlignment="1">
      <alignment horizontal="center"/>
      <protection/>
    </xf>
    <xf numFmtId="2" fontId="26" fillId="0" borderId="0" xfId="53" applyNumberFormat="1" applyFont="1">
      <alignment/>
      <protection/>
    </xf>
    <xf numFmtId="0" fontId="48" fillId="0" borderId="25" xfId="0" applyFont="1" applyFill="1" applyBorder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Alignment="1">
      <alignment horizontal="center"/>
    </xf>
    <xf numFmtId="0" fontId="25" fillId="0" borderId="0" xfId="56" applyFont="1">
      <alignment/>
      <protection/>
    </xf>
    <xf numFmtId="0" fontId="25" fillId="0" borderId="0" xfId="56" applyFont="1" applyAlignment="1">
      <alignment horizontal="center"/>
      <protection/>
    </xf>
    <xf numFmtId="2" fontId="48" fillId="0" borderId="0" xfId="0" applyNumberFormat="1" applyFont="1" applyAlignment="1">
      <alignment/>
    </xf>
    <xf numFmtId="0" fontId="25" fillId="0" borderId="0" xfId="56" applyFont="1" applyAlignment="1">
      <alignment/>
      <protection/>
    </xf>
    <xf numFmtId="0" fontId="25" fillId="0" borderId="0" xfId="56" applyFont="1" applyAlignment="1">
      <alignment horizontal="left"/>
      <protection/>
    </xf>
    <xf numFmtId="2" fontId="25" fillId="0" borderId="10" xfId="0" applyNumberFormat="1" applyFont="1" applyFill="1" applyBorder="1" applyAlignment="1">
      <alignment horizontal="center"/>
    </xf>
    <xf numFmtId="0" fontId="28" fillId="0" borderId="15" xfId="53" applyFont="1" applyFill="1" applyBorder="1" applyAlignment="1">
      <alignment horizontal="center" vertical="center"/>
      <protection/>
    </xf>
    <xf numFmtId="0" fontId="28" fillId="0" borderId="26" xfId="53" applyFont="1" applyFill="1" applyBorder="1" applyAlignment="1">
      <alignment horizontal="center" vertical="center"/>
      <protection/>
    </xf>
    <xf numFmtId="2" fontId="28" fillId="0" borderId="26" xfId="53" applyNumberFormat="1" applyFont="1" applyFill="1" applyBorder="1" applyAlignment="1">
      <alignment horizontal="center" vertical="center"/>
      <protection/>
    </xf>
    <xf numFmtId="0" fontId="28" fillId="0" borderId="19" xfId="53" applyFont="1" applyFill="1" applyBorder="1" applyAlignment="1">
      <alignment horizontal="center" vertical="center"/>
      <protection/>
    </xf>
    <xf numFmtId="49" fontId="24" fillId="0" borderId="10" xfId="0" applyNumberFormat="1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49" fontId="25" fillId="0" borderId="10" xfId="0" applyNumberFormat="1" applyFont="1" applyFill="1" applyBorder="1" applyAlignment="1">
      <alignment horizontal="center"/>
    </xf>
    <xf numFmtId="0" fontId="27" fillId="33" borderId="27" xfId="56" applyFont="1" applyFill="1" applyBorder="1" applyAlignment="1">
      <alignment horizontal="center" vertical="center" wrapText="1"/>
      <protection/>
    </xf>
    <xf numFmtId="0" fontId="27" fillId="33" borderId="28" xfId="56" applyFont="1" applyFill="1" applyBorder="1" applyAlignment="1">
      <alignment horizontal="center" vertical="center" wrapText="1"/>
      <protection/>
    </xf>
    <xf numFmtId="9" fontId="27" fillId="0" borderId="28" xfId="56" applyNumberFormat="1" applyFont="1" applyBorder="1" applyAlignment="1">
      <alignment horizontal="center" vertical="center" wrapText="1"/>
      <protection/>
    </xf>
    <xf numFmtId="0" fontId="27" fillId="0" borderId="28" xfId="56" applyFont="1" applyBorder="1" applyAlignment="1">
      <alignment horizontal="center" vertical="center" wrapText="1"/>
      <protection/>
    </xf>
    <xf numFmtId="0" fontId="27" fillId="0" borderId="12" xfId="56" applyFont="1" applyBorder="1" applyAlignment="1">
      <alignment horizontal="center" vertical="center" wrapText="1"/>
      <protection/>
    </xf>
    <xf numFmtId="4" fontId="25" fillId="4" borderId="16" xfId="0" applyNumberFormat="1" applyFont="1" applyFill="1" applyBorder="1" applyAlignment="1">
      <alignment horizontal="center" vertical="center"/>
    </xf>
    <xf numFmtId="4" fontId="25" fillId="4" borderId="10" xfId="0" applyNumberFormat="1" applyFont="1" applyFill="1" applyBorder="1" applyAlignment="1">
      <alignment horizontal="center" vertical="center"/>
    </xf>
    <xf numFmtId="4" fontId="25" fillId="4" borderId="20" xfId="0" applyNumberFormat="1" applyFont="1" applyFill="1" applyBorder="1" applyAlignment="1">
      <alignment horizontal="center" vertical="center"/>
    </xf>
    <xf numFmtId="0" fontId="27" fillId="33" borderId="12" xfId="56" applyFont="1" applyFill="1" applyBorder="1" applyAlignment="1">
      <alignment horizontal="center" vertical="center" wrapText="1"/>
      <protection/>
    </xf>
    <xf numFmtId="4" fontId="25" fillId="33" borderId="16" xfId="53" applyNumberFormat="1" applyFont="1" applyFill="1" applyBorder="1" applyAlignment="1">
      <alignment horizontal="center" vertical="center"/>
      <protection/>
    </xf>
    <xf numFmtId="4" fontId="25" fillId="33" borderId="10" xfId="53" applyNumberFormat="1" applyFont="1" applyFill="1" applyBorder="1" applyAlignment="1">
      <alignment horizontal="center" vertical="center"/>
      <protection/>
    </xf>
    <xf numFmtId="4" fontId="25" fillId="33" borderId="10" xfId="53" applyNumberFormat="1" applyFont="1" applyFill="1" applyBorder="1" applyAlignment="1">
      <alignment vertical="center"/>
      <protection/>
    </xf>
    <xf numFmtId="4" fontId="25" fillId="33" borderId="20" xfId="53" applyNumberFormat="1" applyFont="1" applyFill="1" applyBorder="1" applyAlignment="1">
      <alignment horizontal="center" vertical="center"/>
      <protection/>
    </xf>
    <xf numFmtId="4" fontId="25" fillId="33" borderId="20" xfId="53" applyNumberFormat="1" applyFont="1" applyFill="1" applyBorder="1" applyAlignment="1">
      <alignment vertical="center"/>
      <protection/>
    </xf>
    <xf numFmtId="0" fontId="29" fillId="33" borderId="12" xfId="56" applyFont="1" applyFill="1" applyBorder="1" applyAlignment="1">
      <alignment horizontal="center" vertical="center" wrapText="1"/>
      <protection/>
    </xf>
    <xf numFmtId="2" fontId="24" fillId="10" borderId="12" xfId="53" applyNumberFormat="1" applyFont="1" applyFill="1" applyBorder="1" applyAlignment="1">
      <alignment horizontal="center"/>
      <protection/>
    </xf>
    <xf numFmtId="4" fontId="24" fillId="10" borderId="12" xfId="53" applyNumberFormat="1" applyFont="1" applyFill="1" applyBorder="1" applyAlignment="1">
      <alignment horizontal="center"/>
      <protection/>
    </xf>
    <xf numFmtId="4" fontId="24" fillId="10" borderId="12" xfId="56" applyNumberFormat="1" applyFont="1" applyFill="1" applyBorder="1" applyAlignment="1">
      <alignment horizontal="center"/>
      <protection/>
    </xf>
    <xf numFmtId="4" fontId="30" fillId="10" borderId="12" xfId="53" applyNumberFormat="1" applyFont="1" applyFill="1" applyBorder="1" applyAlignment="1">
      <alignment horizontal="center"/>
      <protection/>
    </xf>
    <xf numFmtId="4" fontId="25" fillId="10" borderId="16" xfId="53" applyNumberFormat="1" applyFont="1" applyFill="1" applyBorder="1" applyAlignment="1">
      <alignment horizontal="center" vertical="center"/>
      <protection/>
    </xf>
    <xf numFmtId="4" fontId="25" fillId="10" borderId="10" xfId="53" applyNumberFormat="1" applyFont="1" applyFill="1" applyBorder="1" applyAlignment="1">
      <alignment horizontal="center" vertical="center"/>
      <protection/>
    </xf>
    <xf numFmtId="4" fontId="25" fillId="10" borderId="20" xfId="53" applyNumberFormat="1" applyFont="1" applyFill="1" applyBorder="1" applyAlignment="1">
      <alignment horizontal="center" vertical="center"/>
      <protection/>
    </xf>
    <xf numFmtId="0" fontId="48" fillId="0" borderId="25" xfId="0" applyFont="1" applyBorder="1" applyAlignment="1">
      <alignment/>
    </xf>
    <xf numFmtId="0" fontId="49" fillId="0" borderId="29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/>
    </xf>
    <xf numFmtId="0" fontId="48" fillId="0" borderId="25" xfId="0" applyFont="1" applyBorder="1" applyAlignment="1" applyProtection="1">
      <alignment horizontal="center"/>
      <protection locked="0"/>
    </xf>
    <xf numFmtId="0" fontId="49" fillId="0" borderId="31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24" fillId="10" borderId="12" xfId="53" applyFont="1" applyFill="1" applyBorder="1" applyAlignment="1">
      <alignment horizontal="center" wrapText="1"/>
      <protection/>
    </xf>
    <xf numFmtId="0" fontId="24" fillId="0" borderId="16" xfId="56" applyFont="1" applyFill="1" applyBorder="1" applyAlignment="1">
      <alignment horizontal="left"/>
      <protection/>
    </xf>
    <xf numFmtId="0" fontId="24" fillId="0" borderId="23" xfId="56" applyFont="1" applyFill="1" applyBorder="1" applyAlignment="1">
      <alignment horizontal="left"/>
      <protection/>
    </xf>
    <xf numFmtId="0" fontId="27" fillId="33" borderId="33" xfId="56" applyFont="1" applyFill="1" applyBorder="1" applyAlignment="1">
      <alignment horizontal="center" vertical="center" wrapText="1"/>
      <protection/>
    </xf>
    <xf numFmtId="0" fontId="27" fillId="33" borderId="28" xfId="56" applyFont="1" applyFill="1" applyBorder="1" applyAlignment="1">
      <alignment horizontal="center" vertical="center" wrapText="1"/>
      <protection/>
    </xf>
    <xf numFmtId="0" fontId="24" fillId="0" borderId="20" xfId="56" applyFont="1" applyFill="1" applyBorder="1" applyAlignment="1">
      <alignment horizontal="left"/>
      <protection/>
    </xf>
    <xf numFmtId="0" fontId="24" fillId="10" borderId="12" xfId="56" applyFont="1" applyFill="1" applyBorder="1" applyAlignment="1">
      <alignment horizontal="center"/>
      <protection/>
    </xf>
    <xf numFmtId="0" fontId="27" fillId="33" borderId="32" xfId="56" applyFont="1" applyFill="1" applyBorder="1" applyAlignment="1">
      <alignment horizontal="center" vertical="center" wrapText="1"/>
      <protection/>
    </xf>
    <xf numFmtId="0" fontId="27" fillId="33" borderId="34" xfId="56" applyFont="1" applyFill="1" applyBorder="1" applyAlignment="1">
      <alignment horizontal="center" vertical="center" wrapText="1"/>
      <protection/>
    </xf>
    <xf numFmtId="0" fontId="27" fillId="33" borderId="35" xfId="56" applyFont="1" applyFill="1" applyBorder="1" applyAlignment="1">
      <alignment horizontal="center" vertical="center" wrapText="1"/>
      <protection/>
    </xf>
    <xf numFmtId="0" fontId="27" fillId="33" borderId="36" xfId="56" applyFont="1" applyFill="1" applyBorder="1" applyAlignment="1">
      <alignment horizontal="center" vertical="center" wrapText="1"/>
      <protection/>
    </xf>
    <xf numFmtId="0" fontId="24" fillId="0" borderId="25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5" fillId="0" borderId="10" xfId="0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27" fillId="0" borderId="37" xfId="56" applyFont="1" applyBorder="1" applyAlignment="1">
      <alignment horizontal="center" vertical="center" wrapText="1"/>
      <protection/>
    </xf>
    <xf numFmtId="0" fontId="27" fillId="0" borderId="38" xfId="56" applyFont="1" applyBorder="1" applyAlignment="1">
      <alignment horizontal="center" vertical="center" wrapText="1"/>
      <protection/>
    </xf>
    <xf numFmtId="0" fontId="49" fillId="0" borderId="38" xfId="0" applyFont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/>
    </xf>
    <xf numFmtId="4" fontId="25" fillId="0" borderId="25" xfId="0" applyNumberFormat="1" applyFont="1" applyFill="1" applyBorder="1" applyAlignment="1">
      <alignment horizontal="center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" xfId="55"/>
    <cellStyle name="Обычный 2 2 2" xfId="56"/>
    <cellStyle name="Обычный 2 2 2 2" xfId="57"/>
    <cellStyle name="Обычный 2 2 3" xfId="58"/>
    <cellStyle name="Обычный 2 3" xfId="59"/>
    <cellStyle name="Обычный 2 4" xfId="60"/>
    <cellStyle name="Обычный 2 4 2" xfId="61"/>
    <cellStyle name="Обычный 2 5" xfId="62"/>
    <cellStyle name="Обычный 2 6" xfId="63"/>
    <cellStyle name="Обычный 2 7" xfId="64"/>
    <cellStyle name="Обычный 3" xfId="65"/>
    <cellStyle name="Обычный 3 2" xfId="66"/>
    <cellStyle name="Обычный 4" xfId="67"/>
    <cellStyle name="Обычный 5" xfId="68"/>
    <cellStyle name="Обычный 5 2" xfId="69"/>
    <cellStyle name="Обычный 6" xfId="70"/>
    <cellStyle name="Обычный 7" xfId="71"/>
    <cellStyle name="Обычный 8" xfId="72"/>
    <cellStyle name="Обычный 9" xfId="73"/>
    <cellStyle name="Плохой" xfId="74"/>
    <cellStyle name="Пояснение" xfId="75"/>
    <cellStyle name="Примечание" xfId="76"/>
    <cellStyle name="Percent" xfId="77"/>
    <cellStyle name="Процентный 2" xfId="78"/>
    <cellStyle name="Связанная ячейка" xfId="79"/>
    <cellStyle name="Текст предупреждения" xfId="80"/>
    <cellStyle name="Comma" xfId="81"/>
    <cellStyle name="Comma [0]" xfId="82"/>
    <cellStyle name="Финансовый 2" xfId="83"/>
    <cellStyle name="Финансовый 2 2" xfId="84"/>
    <cellStyle name="Финансовый 3" xfId="85"/>
    <cellStyle name="Финансовый 3 2" xfId="86"/>
    <cellStyle name="Хороший" xfId="8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8"/>
  <sheetViews>
    <sheetView tabSelected="1" zoomScale="60" zoomScaleNormal="60" zoomScalePageLayoutView="0" workbookViewId="0" topLeftCell="A33">
      <selection activeCell="J76" sqref="J76"/>
    </sheetView>
  </sheetViews>
  <sheetFormatPr defaultColWidth="9.28125" defaultRowHeight="15"/>
  <cols>
    <col min="1" max="1" width="7.57421875" style="1" customWidth="1"/>
    <col min="2" max="2" width="6.00390625" style="1" customWidth="1"/>
    <col min="3" max="3" width="49.7109375" style="1" customWidth="1"/>
    <col min="4" max="4" width="10.7109375" style="2" customWidth="1"/>
    <col min="5" max="5" width="19.7109375" style="1" customWidth="1"/>
    <col min="6" max="6" width="14.57421875" style="1" customWidth="1"/>
    <col min="7" max="7" width="13.8515625" style="1" customWidth="1"/>
    <col min="8" max="8" width="13.28125" style="1" customWidth="1"/>
    <col min="9" max="9" width="14.57421875" style="1" customWidth="1"/>
    <col min="10" max="10" width="17.140625" style="1" customWidth="1"/>
    <col min="11" max="11" width="14.8515625" style="1" customWidth="1"/>
    <col min="12" max="12" width="20.8515625" style="1" customWidth="1"/>
    <col min="13" max="13" width="12.57421875" style="1" customWidth="1"/>
    <col min="14" max="196" width="9.28125" style="1" customWidth="1"/>
    <col min="197" max="197" width="5.57421875" style="1" customWidth="1"/>
    <col min="198" max="198" width="49.7109375" style="1" customWidth="1"/>
    <col min="199" max="199" width="10.7109375" style="1" customWidth="1"/>
    <col min="200" max="200" width="23.28125" style="1" customWidth="1"/>
    <col min="201" max="201" width="11.7109375" style="1" customWidth="1"/>
    <col min="202" max="202" width="10.57421875" style="1" customWidth="1"/>
    <col min="203" max="203" width="13.28125" style="1" customWidth="1"/>
    <col min="204" max="204" width="11.00390625" style="1" customWidth="1"/>
    <col min="205" max="205" width="14.7109375" style="1" customWidth="1"/>
    <col min="206" max="206" width="11.00390625" style="1" customWidth="1"/>
    <col min="207" max="207" width="23.7109375" style="1" customWidth="1"/>
    <col min="208" max="16384" width="9.28125" style="1" customWidth="1"/>
  </cols>
  <sheetData>
    <row r="1" ht="12.75">
      <c r="M1" s="3" t="s">
        <v>1</v>
      </c>
    </row>
    <row r="2" spans="2:5" s="4" customFormat="1" ht="15.75">
      <c r="B2" s="5"/>
      <c r="C2" s="6"/>
      <c r="D2" s="6"/>
      <c r="E2" s="6"/>
    </row>
    <row r="3" spans="2:13" s="7" customFormat="1" ht="15.75">
      <c r="B3" s="5"/>
      <c r="C3" s="6"/>
      <c r="D3" s="6"/>
      <c r="E3" s="6"/>
      <c r="J3" s="8"/>
      <c r="M3" s="9" t="s">
        <v>37</v>
      </c>
    </row>
    <row r="4" spans="2:13" s="7" customFormat="1" ht="15.75">
      <c r="B4" s="5"/>
      <c r="C4" s="6"/>
      <c r="D4" s="6"/>
      <c r="E4" s="10"/>
      <c r="F4" s="11"/>
      <c r="G4" s="11"/>
      <c r="H4" s="11"/>
      <c r="I4" s="12"/>
      <c r="J4" s="8"/>
      <c r="K4" s="11"/>
      <c r="L4" s="12" t="s">
        <v>38</v>
      </c>
      <c r="M4" s="9" t="s">
        <v>39</v>
      </c>
    </row>
    <row r="5" spans="2:13" s="7" customFormat="1" ht="15.75">
      <c r="B5" s="125" t="s">
        <v>61</v>
      </c>
      <c r="C5" s="125"/>
      <c r="D5" s="125"/>
      <c r="E5" s="125"/>
      <c r="F5" s="125"/>
      <c r="G5" s="125"/>
      <c r="H5" s="125"/>
      <c r="I5" s="12"/>
      <c r="J5" s="13"/>
      <c r="K5" s="14"/>
      <c r="L5" s="12" t="s">
        <v>40</v>
      </c>
      <c r="M5" s="84" t="s">
        <v>79</v>
      </c>
    </row>
    <row r="6" spans="2:10" s="4" customFormat="1" ht="14.25" customHeight="1">
      <c r="B6" s="15"/>
      <c r="C6" s="15"/>
      <c r="D6" s="135" t="s">
        <v>41</v>
      </c>
      <c r="E6" s="135"/>
      <c r="F6" s="16"/>
      <c r="G6" s="15"/>
      <c r="H6" s="15"/>
      <c r="I6" s="15"/>
      <c r="J6" s="15"/>
    </row>
    <row r="7" spans="2:10" s="7" customFormat="1" ht="15.75">
      <c r="B7" s="14"/>
      <c r="C7" s="14"/>
      <c r="D7" s="14"/>
      <c r="E7" s="17"/>
      <c r="F7" s="17"/>
      <c r="G7" s="14"/>
      <c r="H7" s="14"/>
      <c r="I7" s="14"/>
      <c r="J7" s="14"/>
    </row>
    <row r="8" spans="2:11" s="7" customFormat="1" ht="13.5" customHeight="1">
      <c r="B8" s="18"/>
      <c r="C8" s="15"/>
      <c r="D8" s="15"/>
      <c r="E8" s="19" t="s">
        <v>28</v>
      </c>
      <c r="F8" s="128" t="s">
        <v>29</v>
      </c>
      <c r="G8" s="128"/>
      <c r="H8" s="14"/>
      <c r="I8" s="14"/>
      <c r="J8" s="82"/>
      <c r="K8" s="83"/>
    </row>
    <row r="9" spans="2:22" s="7" customFormat="1" ht="15" customHeight="1">
      <c r="B9" s="17"/>
      <c r="C9" s="12"/>
      <c r="D9" s="20" t="s">
        <v>30</v>
      </c>
      <c r="E9" s="81"/>
      <c r="F9" s="129"/>
      <c r="G9" s="129"/>
      <c r="H9" s="82" t="s">
        <v>42</v>
      </c>
      <c r="I9" s="82"/>
      <c r="J9" s="82"/>
      <c r="K9" s="82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2:22" s="7" customFormat="1" ht="15" customHeight="1">
      <c r="B10" s="17"/>
      <c r="C10" s="12"/>
      <c r="D10" s="20"/>
      <c r="E10" s="21"/>
      <c r="F10" s="21"/>
      <c r="G10" s="21"/>
      <c r="H10" s="82" t="s">
        <v>85</v>
      </c>
      <c r="I10" s="82"/>
      <c r="J10" s="82"/>
      <c r="K10" s="82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2:22" s="7" customFormat="1" ht="15" customHeight="1">
      <c r="B11" s="126" t="s">
        <v>82</v>
      </c>
      <c r="C11" s="127"/>
      <c r="D11" s="127"/>
      <c r="E11" s="21"/>
      <c r="F11" s="21"/>
      <c r="G11" s="21"/>
      <c r="H11" s="82" t="s">
        <v>84</v>
      </c>
      <c r="I11" s="82"/>
      <c r="J11" s="136">
        <f>D65</f>
        <v>0</v>
      </c>
      <c r="K11" s="82" t="s">
        <v>83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2:22" s="7" customFormat="1" ht="15" customHeight="1" thickBot="1">
      <c r="B12" s="17"/>
      <c r="C12" s="22"/>
      <c r="D12" s="22"/>
      <c r="E12" s="21"/>
      <c r="F12" s="21"/>
      <c r="G12" s="21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13" s="23" customFormat="1" ht="45" customHeight="1" thickBot="1">
      <c r="A13" s="112" t="s">
        <v>48</v>
      </c>
      <c r="B13" s="113"/>
      <c r="C13" s="121" t="s">
        <v>31</v>
      </c>
      <c r="D13" s="117" t="s">
        <v>32</v>
      </c>
      <c r="E13" s="117" t="s">
        <v>33</v>
      </c>
      <c r="F13" s="131" t="s">
        <v>47</v>
      </c>
      <c r="G13" s="132"/>
      <c r="H13" s="133"/>
      <c r="I13" s="133"/>
      <c r="J13" s="133"/>
      <c r="K13" s="134"/>
      <c r="L13" s="123" t="s">
        <v>36</v>
      </c>
      <c r="M13" s="108" t="s">
        <v>35</v>
      </c>
    </row>
    <row r="14" spans="1:13" s="23" customFormat="1" ht="131.25" customHeight="1" thickBot="1">
      <c r="A14" s="85" t="s">
        <v>78</v>
      </c>
      <c r="B14" s="86" t="s">
        <v>34</v>
      </c>
      <c r="C14" s="122"/>
      <c r="D14" s="118"/>
      <c r="E14" s="118"/>
      <c r="F14" s="87" t="s">
        <v>7</v>
      </c>
      <c r="G14" s="88" t="s">
        <v>8</v>
      </c>
      <c r="H14" s="89" t="s">
        <v>3</v>
      </c>
      <c r="I14" s="93" t="s">
        <v>4</v>
      </c>
      <c r="J14" s="99" t="s">
        <v>5</v>
      </c>
      <c r="K14" s="93" t="s">
        <v>6</v>
      </c>
      <c r="L14" s="124"/>
      <c r="M14" s="109"/>
    </row>
    <row r="15" spans="1:13" s="23" customFormat="1" ht="19.5" customHeight="1" thickBot="1">
      <c r="A15" s="25">
        <v>1</v>
      </c>
      <c r="B15" s="26">
        <v>2</v>
      </c>
      <c r="C15" s="26">
        <v>3</v>
      </c>
      <c r="D15" s="26">
        <v>4</v>
      </c>
      <c r="E15" s="26">
        <v>5</v>
      </c>
      <c r="F15" s="24">
        <v>6</v>
      </c>
      <c r="G15" s="24">
        <v>7</v>
      </c>
      <c r="H15" s="24">
        <v>8</v>
      </c>
      <c r="I15" s="26">
        <v>9</v>
      </c>
      <c r="J15" s="26">
        <v>10</v>
      </c>
      <c r="K15" s="26">
        <v>11</v>
      </c>
      <c r="L15" s="27">
        <v>12</v>
      </c>
      <c r="M15" s="28">
        <v>13</v>
      </c>
    </row>
    <row r="16" spans="1:13" s="23" customFormat="1" ht="18.75">
      <c r="A16" s="77"/>
      <c r="B16" s="30"/>
      <c r="C16" s="31" t="s">
        <v>2</v>
      </c>
      <c r="D16" s="32"/>
      <c r="E16" s="90"/>
      <c r="F16" s="33"/>
      <c r="G16" s="33"/>
      <c r="H16" s="33"/>
      <c r="I16" s="94">
        <f>E16*0.1</f>
        <v>0</v>
      </c>
      <c r="J16" s="94"/>
      <c r="K16" s="94"/>
      <c r="L16" s="104">
        <f>SUM(E16:K16)</f>
        <v>0</v>
      </c>
      <c r="M16" s="34"/>
    </row>
    <row r="17" spans="1:13" s="23" customFormat="1" ht="18.75">
      <c r="A17" s="78"/>
      <c r="B17" s="35"/>
      <c r="C17" s="36" t="s">
        <v>62</v>
      </c>
      <c r="D17" s="37"/>
      <c r="E17" s="91"/>
      <c r="F17" s="39"/>
      <c r="G17" s="39"/>
      <c r="H17" s="39"/>
      <c r="I17" s="95">
        <f>E17*0.1</f>
        <v>0</v>
      </c>
      <c r="J17" s="95"/>
      <c r="K17" s="95"/>
      <c r="L17" s="105">
        <f aca="true" t="shared" si="0" ref="L17:L59">SUM(E17:K17)</f>
        <v>0</v>
      </c>
      <c r="M17" s="40"/>
    </row>
    <row r="18" spans="1:13" s="23" customFormat="1" ht="18.75">
      <c r="A18" s="78"/>
      <c r="B18" s="35"/>
      <c r="C18" s="36" t="s">
        <v>63</v>
      </c>
      <c r="D18" s="41"/>
      <c r="E18" s="91"/>
      <c r="F18" s="39"/>
      <c r="G18" s="39"/>
      <c r="H18" s="39"/>
      <c r="I18" s="95"/>
      <c r="J18" s="95"/>
      <c r="K18" s="95"/>
      <c r="L18" s="105">
        <f t="shared" si="0"/>
        <v>0</v>
      </c>
      <c r="M18" s="40"/>
    </row>
    <row r="19" spans="1:13" s="23" customFormat="1" ht="31.5">
      <c r="A19" s="78"/>
      <c r="B19" s="35"/>
      <c r="C19" s="42" t="s">
        <v>49</v>
      </c>
      <c r="D19" s="41"/>
      <c r="E19" s="91"/>
      <c r="F19" s="39"/>
      <c r="G19" s="39"/>
      <c r="H19" s="39"/>
      <c r="I19" s="95"/>
      <c r="J19" s="95"/>
      <c r="K19" s="95"/>
      <c r="L19" s="105">
        <f t="shared" si="0"/>
        <v>0</v>
      </c>
      <c r="M19" s="40"/>
    </row>
    <row r="20" spans="1:13" s="23" customFormat="1" ht="18.75">
      <c r="A20" s="78"/>
      <c r="B20" s="35"/>
      <c r="C20" s="42" t="s">
        <v>16</v>
      </c>
      <c r="D20" s="41"/>
      <c r="E20" s="91"/>
      <c r="F20" s="39"/>
      <c r="G20" s="39"/>
      <c r="H20" s="39"/>
      <c r="I20" s="95"/>
      <c r="J20" s="95"/>
      <c r="K20" s="96"/>
      <c r="L20" s="105">
        <f t="shared" si="0"/>
        <v>0</v>
      </c>
      <c r="M20" s="40"/>
    </row>
    <row r="21" spans="1:13" s="23" customFormat="1" ht="18.75">
      <c r="A21" s="79"/>
      <c r="B21" s="35"/>
      <c r="C21" s="36" t="s">
        <v>64</v>
      </c>
      <c r="D21" s="76"/>
      <c r="E21" s="91"/>
      <c r="F21" s="39"/>
      <c r="G21" s="39"/>
      <c r="H21" s="39">
        <f>ROUND((E21+G21)/29.3/12*56,2)</f>
        <v>0</v>
      </c>
      <c r="I21" s="95"/>
      <c r="J21" s="95"/>
      <c r="K21" s="96"/>
      <c r="L21" s="105">
        <f t="shared" si="0"/>
        <v>0</v>
      </c>
      <c r="M21" s="40"/>
    </row>
    <row r="22" spans="1:13" s="23" customFormat="1" ht="18.75">
      <c r="A22" s="78"/>
      <c r="B22" s="35"/>
      <c r="C22" s="36" t="s">
        <v>50</v>
      </c>
      <c r="D22" s="41"/>
      <c r="E22" s="91"/>
      <c r="F22" s="39"/>
      <c r="G22" s="39"/>
      <c r="H22" s="39">
        <f>ROUND((E22+G22)/29.3/12*56,2)</f>
        <v>0</v>
      </c>
      <c r="I22" s="95"/>
      <c r="J22" s="95"/>
      <c r="K22" s="96"/>
      <c r="L22" s="105">
        <f t="shared" si="0"/>
        <v>0</v>
      </c>
      <c r="M22" s="40"/>
    </row>
    <row r="23" spans="1:13" s="23" customFormat="1" ht="18.75">
      <c r="A23" s="78"/>
      <c r="B23" s="35"/>
      <c r="C23" s="36" t="s">
        <v>9</v>
      </c>
      <c r="D23" s="37"/>
      <c r="E23" s="91"/>
      <c r="F23" s="39"/>
      <c r="G23" s="39"/>
      <c r="H23" s="39"/>
      <c r="I23" s="95"/>
      <c r="J23" s="95"/>
      <c r="K23" s="96"/>
      <c r="L23" s="105">
        <f t="shared" si="0"/>
        <v>0</v>
      </c>
      <c r="M23" s="40"/>
    </row>
    <row r="24" spans="1:13" s="23" customFormat="1" ht="18.75">
      <c r="A24" s="78"/>
      <c r="B24" s="35"/>
      <c r="C24" s="36" t="s">
        <v>10</v>
      </c>
      <c r="D24" s="37"/>
      <c r="E24" s="91"/>
      <c r="F24" s="39"/>
      <c r="G24" s="39"/>
      <c r="H24" s="39"/>
      <c r="I24" s="95"/>
      <c r="J24" s="95"/>
      <c r="K24" s="96"/>
      <c r="L24" s="105">
        <f t="shared" si="0"/>
        <v>0</v>
      </c>
      <c r="M24" s="40"/>
    </row>
    <row r="25" spans="1:13" s="23" customFormat="1" ht="31.5">
      <c r="A25" s="78"/>
      <c r="B25" s="35"/>
      <c r="C25" s="36" t="s">
        <v>74</v>
      </c>
      <c r="D25" s="37"/>
      <c r="E25" s="91"/>
      <c r="F25" s="39"/>
      <c r="G25" s="39"/>
      <c r="H25" s="39"/>
      <c r="I25" s="95"/>
      <c r="J25" s="95"/>
      <c r="K25" s="96"/>
      <c r="L25" s="105">
        <f>SUM(E25:K25)</f>
        <v>0</v>
      </c>
      <c r="M25" s="40"/>
    </row>
    <row r="26" spans="1:13" s="23" customFormat="1" ht="18.75">
      <c r="A26" s="78"/>
      <c r="B26" s="35"/>
      <c r="C26" s="43" t="s">
        <v>11</v>
      </c>
      <c r="D26" s="37"/>
      <c r="E26" s="91"/>
      <c r="F26" s="39"/>
      <c r="G26" s="39"/>
      <c r="H26" s="39"/>
      <c r="I26" s="95"/>
      <c r="J26" s="95"/>
      <c r="K26" s="96"/>
      <c r="L26" s="105">
        <f t="shared" si="0"/>
        <v>0</v>
      </c>
      <c r="M26" s="40"/>
    </row>
    <row r="27" spans="1:13" s="23" customFormat="1" ht="18.75">
      <c r="A27" s="78"/>
      <c r="B27" s="35"/>
      <c r="C27" s="44" t="s">
        <v>12</v>
      </c>
      <c r="D27" s="37"/>
      <c r="E27" s="91"/>
      <c r="F27" s="39"/>
      <c r="G27" s="39"/>
      <c r="H27" s="39"/>
      <c r="I27" s="95"/>
      <c r="J27" s="95"/>
      <c r="K27" s="96"/>
      <c r="L27" s="105">
        <f t="shared" si="0"/>
        <v>0</v>
      </c>
      <c r="M27" s="40"/>
    </row>
    <row r="28" spans="1:13" s="23" customFormat="1" ht="18.75">
      <c r="A28" s="78"/>
      <c r="B28" s="35"/>
      <c r="C28" s="36" t="s">
        <v>65</v>
      </c>
      <c r="D28" s="41"/>
      <c r="E28" s="91"/>
      <c r="F28" s="39"/>
      <c r="G28" s="39"/>
      <c r="H28" s="39"/>
      <c r="I28" s="95"/>
      <c r="J28" s="95"/>
      <c r="K28" s="96"/>
      <c r="L28" s="105">
        <f t="shared" si="0"/>
        <v>0</v>
      </c>
      <c r="M28" s="40"/>
    </row>
    <row r="29" spans="1:13" s="23" customFormat="1" ht="18.75">
      <c r="A29" s="78"/>
      <c r="B29" s="35"/>
      <c r="C29" s="36" t="s">
        <v>13</v>
      </c>
      <c r="D29" s="41"/>
      <c r="E29" s="91"/>
      <c r="F29" s="39"/>
      <c r="G29" s="39"/>
      <c r="H29" s="39"/>
      <c r="I29" s="95"/>
      <c r="J29" s="95"/>
      <c r="K29" s="96"/>
      <c r="L29" s="105">
        <f t="shared" si="0"/>
        <v>0</v>
      </c>
      <c r="M29" s="40"/>
    </row>
    <row r="30" spans="1:13" s="23" customFormat="1" ht="18.75">
      <c r="A30" s="78"/>
      <c r="B30" s="35"/>
      <c r="C30" s="36" t="s">
        <v>51</v>
      </c>
      <c r="D30" s="41"/>
      <c r="E30" s="91"/>
      <c r="F30" s="39"/>
      <c r="G30" s="39"/>
      <c r="H30" s="39">
        <f>ROUND((E30+G30)/29.3/12*56,2)</f>
        <v>0</v>
      </c>
      <c r="I30" s="95"/>
      <c r="J30" s="95"/>
      <c r="K30" s="96"/>
      <c r="L30" s="105">
        <f t="shared" si="0"/>
        <v>0</v>
      </c>
      <c r="M30" s="40"/>
    </row>
    <row r="31" spans="1:13" s="23" customFormat="1" ht="18.75">
      <c r="A31" s="78"/>
      <c r="B31" s="35"/>
      <c r="C31" s="45" t="s">
        <v>14</v>
      </c>
      <c r="D31" s="41"/>
      <c r="E31" s="91"/>
      <c r="F31" s="39"/>
      <c r="G31" s="39"/>
      <c r="H31" s="39"/>
      <c r="I31" s="95"/>
      <c r="J31" s="95"/>
      <c r="K31" s="96"/>
      <c r="L31" s="105">
        <f t="shared" si="0"/>
        <v>0</v>
      </c>
      <c r="M31" s="40"/>
    </row>
    <row r="32" spans="1:13" s="23" customFormat="1" ht="32.25" customHeight="1">
      <c r="A32" s="78"/>
      <c r="B32" s="35"/>
      <c r="C32" s="46" t="s">
        <v>15</v>
      </c>
      <c r="D32" s="41"/>
      <c r="E32" s="91"/>
      <c r="F32" s="38" t="e">
        <f>ROUND(E32/D32/160.05*(0.35*243.33+14/12*24),2)</f>
        <v>#DIV/0!</v>
      </c>
      <c r="G32" s="39">
        <f>E32*0.06</f>
        <v>0</v>
      </c>
      <c r="H32" s="39">
        <f>ROUND((E32+G32)/29.3/12*42,2)</f>
        <v>0</v>
      </c>
      <c r="I32" s="95"/>
      <c r="J32" s="95"/>
      <c r="K32" s="96"/>
      <c r="L32" s="105" t="e">
        <f t="shared" si="0"/>
        <v>#DIV/0!</v>
      </c>
      <c r="M32" s="40"/>
    </row>
    <row r="33" spans="1:13" s="23" customFormat="1" ht="18.75">
      <c r="A33" s="78"/>
      <c r="B33" s="35"/>
      <c r="C33" s="36" t="s">
        <v>75</v>
      </c>
      <c r="D33" s="41"/>
      <c r="E33" s="91"/>
      <c r="F33" s="39"/>
      <c r="G33" s="39">
        <f>E33*0.06</f>
        <v>0</v>
      </c>
      <c r="H33" s="39">
        <f>ROUND((E33+G33)/29.3/12*42,2)</f>
        <v>0</v>
      </c>
      <c r="I33" s="95"/>
      <c r="J33" s="95"/>
      <c r="K33" s="96"/>
      <c r="L33" s="105">
        <f aca="true" t="shared" si="1" ref="L33:L42">SUM(E33:K33)</f>
        <v>0</v>
      </c>
      <c r="M33" s="40"/>
    </row>
    <row r="34" spans="1:13" s="23" customFormat="1" ht="18.75">
      <c r="A34" s="78"/>
      <c r="B34" s="35"/>
      <c r="C34" s="36" t="s">
        <v>52</v>
      </c>
      <c r="D34" s="41"/>
      <c r="E34" s="91"/>
      <c r="F34" s="39"/>
      <c r="G34" s="39">
        <f>E34*0.06</f>
        <v>0</v>
      </c>
      <c r="H34" s="39">
        <f>ROUND((E34+G34)/29.3/12*42,2)</f>
        <v>0</v>
      </c>
      <c r="I34" s="95"/>
      <c r="J34" s="95"/>
      <c r="K34" s="96"/>
      <c r="L34" s="105">
        <f t="shared" si="1"/>
        <v>0</v>
      </c>
      <c r="M34" s="40"/>
    </row>
    <row r="35" spans="1:13" s="23" customFormat="1" ht="18.75">
      <c r="A35" s="78"/>
      <c r="B35" s="35"/>
      <c r="C35" s="36" t="s">
        <v>53</v>
      </c>
      <c r="D35" s="41"/>
      <c r="E35" s="91"/>
      <c r="F35" s="39"/>
      <c r="G35" s="39"/>
      <c r="H35" s="39">
        <f>ROUND((E35+G35)/29.3/12*42,2)</f>
        <v>0</v>
      </c>
      <c r="I35" s="95"/>
      <c r="J35" s="95"/>
      <c r="K35" s="96"/>
      <c r="L35" s="105">
        <f t="shared" si="1"/>
        <v>0</v>
      </c>
      <c r="M35" s="40"/>
    </row>
    <row r="36" spans="1:13" s="23" customFormat="1" ht="31.5">
      <c r="A36" s="78"/>
      <c r="B36" s="35"/>
      <c r="C36" s="36" t="s">
        <v>76</v>
      </c>
      <c r="D36" s="41"/>
      <c r="E36" s="91"/>
      <c r="F36" s="39"/>
      <c r="G36" s="39"/>
      <c r="H36" s="39">
        <f>ROUND((E36+G36)/29.3/12*42,2)</f>
        <v>0</v>
      </c>
      <c r="I36" s="95"/>
      <c r="J36" s="95"/>
      <c r="K36" s="96"/>
      <c r="L36" s="105">
        <f t="shared" si="1"/>
        <v>0</v>
      </c>
      <c r="M36" s="40"/>
    </row>
    <row r="37" spans="1:13" s="23" customFormat="1" ht="18.75">
      <c r="A37" s="78"/>
      <c r="B37" s="35"/>
      <c r="C37" s="45" t="s">
        <v>77</v>
      </c>
      <c r="D37" s="37"/>
      <c r="E37" s="91"/>
      <c r="F37" s="39"/>
      <c r="G37" s="39">
        <f>E37*0.06</f>
        <v>0</v>
      </c>
      <c r="H37" s="39"/>
      <c r="I37" s="95"/>
      <c r="J37" s="95"/>
      <c r="K37" s="96"/>
      <c r="L37" s="105">
        <f t="shared" si="1"/>
        <v>0</v>
      </c>
      <c r="M37" s="40"/>
    </row>
    <row r="38" spans="1:13" s="23" customFormat="1" ht="18.75">
      <c r="A38" s="78"/>
      <c r="B38" s="35"/>
      <c r="C38" s="45" t="s">
        <v>17</v>
      </c>
      <c r="D38" s="41"/>
      <c r="E38" s="91"/>
      <c r="F38" s="39"/>
      <c r="G38" s="39"/>
      <c r="H38" s="39"/>
      <c r="I38" s="95"/>
      <c r="J38" s="95"/>
      <c r="K38" s="96"/>
      <c r="L38" s="105">
        <f t="shared" si="1"/>
        <v>0</v>
      </c>
      <c r="M38" s="40"/>
    </row>
    <row r="39" spans="1:13" s="23" customFormat="1" ht="18.75">
      <c r="A39" s="78"/>
      <c r="B39" s="35"/>
      <c r="C39" s="42" t="s">
        <v>66</v>
      </c>
      <c r="D39" s="41"/>
      <c r="E39" s="91"/>
      <c r="F39" s="39"/>
      <c r="G39" s="39"/>
      <c r="H39" s="39"/>
      <c r="I39" s="95"/>
      <c r="J39" s="95"/>
      <c r="K39" s="96"/>
      <c r="L39" s="105">
        <f t="shared" si="1"/>
        <v>0</v>
      </c>
      <c r="M39" s="40"/>
    </row>
    <row r="40" spans="1:13" s="23" customFormat="1" ht="18.75">
      <c r="A40" s="78"/>
      <c r="B40" s="35"/>
      <c r="C40" s="42" t="s">
        <v>54</v>
      </c>
      <c r="D40" s="41"/>
      <c r="E40" s="91"/>
      <c r="F40" s="39"/>
      <c r="G40" s="39"/>
      <c r="H40" s="39"/>
      <c r="I40" s="95"/>
      <c r="J40" s="95"/>
      <c r="K40" s="96"/>
      <c r="L40" s="105">
        <f t="shared" si="1"/>
        <v>0</v>
      </c>
      <c r="M40" s="40"/>
    </row>
    <row r="41" spans="1:13" s="23" customFormat="1" ht="18.75">
      <c r="A41" s="78"/>
      <c r="B41" s="35"/>
      <c r="C41" s="42" t="s">
        <v>18</v>
      </c>
      <c r="D41" s="41"/>
      <c r="E41" s="91"/>
      <c r="F41" s="39"/>
      <c r="G41" s="39"/>
      <c r="H41" s="39"/>
      <c r="I41" s="95"/>
      <c r="J41" s="95"/>
      <c r="K41" s="96"/>
      <c r="L41" s="105">
        <f t="shared" si="1"/>
        <v>0</v>
      </c>
      <c r="M41" s="40"/>
    </row>
    <row r="42" spans="1:13" s="23" customFormat="1" ht="31.5">
      <c r="A42" s="78"/>
      <c r="B42" s="35"/>
      <c r="C42" s="42" t="s">
        <v>67</v>
      </c>
      <c r="D42" s="41"/>
      <c r="E42" s="91"/>
      <c r="F42" s="38" t="e">
        <f>ROUND(E42/D42/164.17*(0.35*243.33+14/12*24),2)</f>
        <v>#DIV/0!</v>
      </c>
      <c r="G42" s="38">
        <f>E42*0.06</f>
        <v>0</v>
      </c>
      <c r="H42" s="39">
        <f>ROUND((E42+G42)/29.3/12*28,2)</f>
        <v>0</v>
      </c>
      <c r="I42" s="95"/>
      <c r="J42" s="95"/>
      <c r="K42" s="96"/>
      <c r="L42" s="105" t="e">
        <f t="shared" si="1"/>
        <v>#DIV/0!</v>
      </c>
      <c r="M42" s="40"/>
    </row>
    <row r="43" spans="1:13" s="23" customFormat="1" ht="31.5">
      <c r="A43" s="78"/>
      <c r="B43" s="35"/>
      <c r="C43" s="42" t="s">
        <v>68</v>
      </c>
      <c r="D43" s="41"/>
      <c r="E43" s="91"/>
      <c r="F43" s="38" t="e">
        <f>ROUND(E43/D43/164.17*(0.35*243.33+14/12*24),2)</f>
        <v>#DIV/0!</v>
      </c>
      <c r="G43" s="38">
        <f>E43*0.06</f>
        <v>0</v>
      </c>
      <c r="H43" s="39">
        <f>ROUND((E43+G43)/29.3/12*28,2)</f>
        <v>0</v>
      </c>
      <c r="I43" s="95"/>
      <c r="J43" s="95"/>
      <c r="K43" s="96"/>
      <c r="L43" s="105" t="e">
        <f t="shared" si="0"/>
        <v>#DIV/0!</v>
      </c>
      <c r="M43" s="40"/>
    </row>
    <row r="44" spans="1:13" s="23" customFormat="1" ht="18.75">
      <c r="A44" s="78"/>
      <c r="B44" s="35"/>
      <c r="C44" s="45" t="s">
        <v>19</v>
      </c>
      <c r="D44" s="41"/>
      <c r="E44" s="91"/>
      <c r="F44" s="39"/>
      <c r="G44" s="39"/>
      <c r="H44" s="39"/>
      <c r="I44" s="95"/>
      <c r="J44" s="95"/>
      <c r="K44" s="96"/>
      <c r="L44" s="105">
        <f t="shared" si="0"/>
        <v>0</v>
      </c>
      <c r="M44" s="40"/>
    </row>
    <row r="45" spans="1:13" s="23" customFormat="1" ht="18.75">
      <c r="A45" s="78"/>
      <c r="B45" s="35"/>
      <c r="C45" s="42" t="s">
        <v>70</v>
      </c>
      <c r="D45" s="41"/>
      <c r="E45" s="91"/>
      <c r="F45" s="39"/>
      <c r="G45" s="39"/>
      <c r="H45" s="39"/>
      <c r="I45" s="95"/>
      <c r="J45" s="95"/>
      <c r="K45" s="96"/>
      <c r="L45" s="105">
        <f t="shared" si="0"/>
        <v>0</v>
      </c>
      <c r="M45" s="40"/>
    </row>
    <row r="46" spans="1:13" s="23" customFormat="1" ht="18.75">
      <c r="A46" s="78"/>
      <c r="B46" s="35"/>
      <c r="C46" s="45" t="s">
        <v>69</v>
      </c>
      <c r="D46" s="41"/>
      <c r="E46" s="91"/>
      <c r="F46" s="39"/>
      <c r="G46" s="38">
        <f>E46*0.06</f>
        <v>0</v>
      </c>
      <c r="H46" s="39"/>
      <c r="I46" s="95"/>
      <c r="J46" s="95"/>
      <c r="K46" s="96"/>
      <c r="L46" s="105">
        <f t="shared" si="0"/>
        <v>0</v>
      </c>
      <c r="M46" s="40"/>
    </row>
    <row r="47" spans="1:13" s="23" customFormat="1" ht="31.5">
      <c r="A47" s="78"/>
      <c r="B47" s="35"/>
      <c r="C47" s="47" t="s">
        <v>55</v>
      </c>
      <c r="D47" s="41"/>
      <c r="E47" s="91"/>
      <c r="F47" s="39"/>
      <c r="G47" s="39"/>
      <c r="H47" s="39"/>
      <c r="I47" s="95"/>
      <c r="J47" s="95"/>
      <c r="K47" s="96"/>
      <c r="L47" s="105">
        <f t="shared" si="0"/>
        <v>0</v>
      </c>
      <c r="M47" s="40"/>
    </row>
    <row r="48" spans="1:13" s="23" customFormat="1" ht="31.5">
      <c r="A48" s="78"/>
      <c r="B48" s="35"/>
      <c r="C48" s="42" t="s">
        <v>56</v>
      </c>
      <c r="D48" s="41"/>
      <c r="E48" s="91"/>
      <c r="F48" s="39"/>
      <c r="G48" s="39"/>
      <c r="H48" s="39"/>
      <c r="I48" s="95"/>
      <c r="J48" s="95"/>
      <c r="K48" s="96"/>
      <c r="L48" s="105">
        <f t="shared" si="0"/>
        <v>0</v>
      </c>
      <c r="M48" s="40"/>
    </row>
    <row r="49" spans="1:13" s="23" customFormat="1" ht="18.75">
      <c r="A49" s="78"/>
      <c r="B49" s="35"/>
      <c r="C49" s="42" t="s">
        <v>20</v>
      </c>
      <c r="D49" s="41"/>
      <c r="E49" s="91"/>
      <c r="F49" s="39"/>
      <c r="G49" s="39"/>
      <c r="H49" s="39"/>
      <c r="I49" s="95"/>
      <c r="J49" s="95"/>
      <c r="K49" s="96"/>
      <c r="L49" s="105">
        <f t="shared" si="0"/>
        <v>0</v>
      </c>
      <c r="M49" s="40"/>
    </row>
    <row r="50" spans="1:13" s="23" customFormat="1" ht="18.75">
      <c r="A50" s="78"/>
      <c r="B50" s="35"/>
      <c r="C50" s="42" t="s">
        <v>57</v>
      </c>
      <c r="D50" s="41"/>
      <c r="E50" s="91"/>
      <c r="F50" s="39"/>
      <c r="G50" s="39"/>
      <c r="H50" s="39"/>
      <c r="I50" s="95"/>
      <c r="J50" s="95"/>
      <c r="K50" s="96"/>
      <c r="L50" s="105">
        <f t="shared" si="0"/>
        <v>0</v>
      </c>
      <c r="M50" s="40"/>
    </row>
    <row r="51" spans="1:13" s="23" customFormat="1" ht="18.75">
      <c r="A51" s="78"/>
      <c r="B51" s="35"/>
      <c r="C51" s="42" t="s">
        <v>58</v>
      </c>
      <c r="D51" s="41"/>
      <c r="E51" s="91"/>
      <c r="F51" s="39"/>
      <c r="G51" s="39"/>
      <c r="H51" s="39"/>
      <c r="I51" s="95"/>
      <c r="J51" s="95"/>
      <c r="K51" s="96"/>
      <c r="L51" s="105">
        <f t="shared" si="0"/>
        <v>0</v>
      </c>
      <c r="M51" s="40"/>
    </row>
    <row r="52" spans="1:13" s="23" customFormat="1" ht="18.75">
      <c r="A52" s="78"/>
      <c r="B52" s="35"/>
      <c r="C52" s="45" t="s">
        <v>21</v>
      </c>
      <c r="D52" s="41"/>
      <c r="E52" s="91"/>
      <c r="F52" s="39"/>
      <c r="G52" s="39"/>
      <c r="H52" s="39"/>
      <c r="I52" s="95"/>
      <c r="J52" s="95"/>
      <c r="K52" s="96"/>
      <c r="L52" s="105">
        <f t="shared" si="0"/>
        <v>0</v>
      </c>
      <c r="M52" s="40"/>
    </row>
    <row r="53" spans="1:13" s="23" customFormat="1" ht="18.75">
      <c r="A53" s="78"/>
      <c r="B53" s="35"/>
      <c r="C53" s="45" t="s">
        <v>22</v>
      </c>
      <c r="D53" s="41"/>
      <c r="E53" s="91"/>
      <c r="F53" s="38" t="e">
        <f>ROUND(E53/D53/164.17*(0.35*243.33+14/12*24),2)</f>
        <v>#DIV/0!</v>
      </c>
      <c r="G53" s="38">
        <f>E53*0.12</f>
        <v>0</v>
      </c>
      <c r="H53" s="39">
        <f>ROUND((E53+G53)/29.3/12*28,2)</f>
        <v>0</v>
      </c>
      <c r="I53" s="95"/>
      <c r="J53" s="95"/>
      <c r="K53" s="96"/>
      <c r="L53" s="105" t="e">
        <f t="shared" si="0"/>
        <v>#DIV/0!</v>
      </c>
      <c r="M53" s="40"/>
    </row>
    <row r="54" spans="1:13" s="23" customFormat="1" ht="18.75">
      <c r="A54" s="78"/>
      <c r="B54" s="35"/>
      <c r="C54" s="48" t="s">
        <v>71</v>
      </c>
      <c r="D54" s="41"/>
      <c r="E54" s="91"/>
      <c r="F54" s="39"/>
      <c r="G54" s="38">
        <f>E54*0.06</f>
        <v>0</v>
      </c>
      <c r="H54" s="39">
        <f>ROUND((E54+G54)/29.3/12*28,2)</f>
        <v>0</v>
      </c>
      <c r="I54" s="95"/>
      <c r="J54" s="95"/>
      <c r="K54" s="96"/>
      <c r="L54" s="105">
        <f t="shared" si="0"/>
        <v>0</v>
      </c>
      <c r="M54" s="40"/>
    </row>
    <row r="55" spans="1:13" s="23" customFormat="1" ht="18.75">
      <c r="A55" s="78"/>
      <c r="B55" s="35"/>
      <c r="C55" s="47" t="s">
        <v>72</v>
      </c>
      <c r="D55" s="41"/>
      <c r="E55" s="91"/>
      <c r="F55" s="39"/>
      <c r="G55" s="38"/>
      <c r="H55" s="39">
        <f>ROUND((E55+G55)/29.3/12*28,2)</f>
        <v>0</v>
      </c>
      <c r="I55" s="95"/>
      <c r="J55" s="95"/>
      <c r="K55" s="96"/>
      <c r="L55" s="105">
        <f t="shared" si="0"/>
        <v>0</v>
      </c>
      <c r="M55" s="40"/>
    </row>
    <row r="56" spans="1:13" s="23" customFormat="1" ht="18.75">
      <c r="A56" s="78"/>
      <c r="B56" s="35"/>
      <c r="C56" s="45" t="s">
        <v>73</v>
      </c>
      <c r="D56" s="41"/>
      <c r="E56" s="91"/>
      <c r="F56" s="39"/>
      <c r="G56" s="38">
        <f>E56*0.06</f>
        <v>0</v>
      </c>
      <c r="H56" s="39"/>
      <c r="I56" s="95"/>
      <c r="J56" s="95"/>
      <c r="K56" s="96"/>
      <c r="L56" s="105">
        <f t="shared" si="0"/>
        <v>0</v>
      </c>
      <c r="M56" s="40"/>
    </row>
    <row r="57" spans="1:13" s="23" customFormat="1" ht="18.75">
      <c r="A57" s="78"/>
      <c r="B57" s="35"/>
      <c r="C57" s="45" t="s">
        <v>23</v>
      </c>
      <c r="D57" s="41"/>
      <c r="E57" s="91"/>
      <c r="F57" s="39"/>
      <c r="G57" s="38">
        <f>E57*0.06</f>
        <v>0</v>
      </c>
      <c r="H57" s="39"/>
      <c r="I57" s="95"/>
      <c r="J57" s="95"/>
      <c r="K57" s="96"/>
      <c r="L57" s="105">
        <f t="shared" si="0"/>
        <v>0</v>
      </c>
      <c r="M57" s="40"/>
    </row>
    <row r="58" spans="1:13" s="23" customFormat="1" ht="18.75">
      <c r="A58" s="78"/>
      <c r="B58" s="35"/>
      <c r="C58" s="47" t="s">
        <v>59</v>
      </c>
      <c r="D58" s="41"/>
      <c r="E58" s="91"/>
      <c r="F58" s="39"/>
      <c r="G58" s="38">
        <f>E58*0.06</f>
        <v>0</v>
      </c>
      <c r="H58" s="39"/>
      <c r="I58" s="95"/>
      <c r="J58" s="95"/>
      <c r="K58" s="96"/>
      <c r="L58" s="105">
        <f t="shared" si="0"/>
        <v>0</v>
      </c>
      <c r="M58" s="40"/>
    </row>
    <row r="59" spans="1:13" s="23" customFormat="1" ht="19.5" thickBot="1">
      <c r="A59" s="80"/>
      <c r="B59" s="50"/>
      <c r="C59" s="51" t="s">
        <v>60</v>
      </c>
      <c r="D59" s="52"/>
      <c r="E59" s="92"/>
      <c r="F59" s="53"/>
      <c r="G59" s="53">
        <f>E59*0.06</f>
        <v>0</v>
      </c>
      <c r="H59" s="53"/>
      <c r="I59" s="97"/>
      <c r="J59" s="97"/>
      <c r="K59" s="98"/>
      <c r="L59" s="106">
        <f t="shared" si="0"/>
        <v>0</v>
      </c>
      <c r="M59" s="54"/>
    </row>
    <row r="60" spans="1:13" s="23" customFormat="1" ht="16.5" thickBot="1">
      <c r="A60" s="55"/>
      <c r="B60" s="114" t="s">
        <v>0</v>
      </c>
      <c r="C60" s="114"/>
      <c r="D60" s="100">
        <f aca="true" t="shared" si="2" ref="D60:L60">SUM(D16:D59)</f>
        <v>0</v>
      </c>
      <c r="E60" s="101">
        <f>SUM(E16:E59)</f>
        <v>0</v>
      </c>
      <c r="F60" s="101" t="e">
        <f t="shared" si="2"/>
        <v>#DIV/0!</v>
      </c>
      <c r="G60" s="101">
        <f>SUM(G16:G59)</f>
        <v>0</v>
      </c>
      <c r="H60" s="101">
        <f t="shared" si="2"/>
        <v>0</v>
      </c>
      <c r="I60" s="101">
        <f t="shared" si="2"/>
        <v>0</v>
      </c>
      <c r="J60" s="101">
        <f t="shared" si="2"/>
        <v>0</v>
      </c>
      <c r="K60" s="101">
        <f t="shared" si="2"/>
        <v>0</v>
      </c>
      <c r="L60" s="101" t="e">
        <f t="shared" si="2"/>
        <v>#DIV/0!</v>
      </c>
      <c r="M60" s="56"/>
    </row>
    <row r="61" spans="1:13" s="23" customFormat="1" ht="22.5" customHeight="1">
      <c r="A61" s="29"/>
      <c r="B61" s="115" t="s">
        <v>27</v>
      </c>
      <c r="C61" s="115"/>
      <c r="D61" s="115"/>
      <c r="E61" s="115"/>
      <c r="F61" s="115"/>
      <c r="G61" s="115"/>
      <c r="H61" s="115"/>
      <c r="I61" s="115"/>
      <c r="J61" s="115"/>
      <c r="K61" s="115"/>
      <c r="L61" s="57" t="e">
        <f>ROUND(L60/80*20,2)</f>
        <v>#DIV/0!</v>
      </c>
      <c r="M61" s="34"/>
    </row>
    <row r="62" spans="1:13" s="23" customFormat="1" ht="11.25" customHeight="1" thickBot="1">
      <c r="A62" s="49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58"/>
      <c r="M62" s="54"/>
    </row>
    <row r="63" spans="1:13" s="23" customFormat="1" ht="19.5" customHeight="1" thickBot="1">
      <c r="A63" s="55"/>
      <c r="B63" s="120" t="s">
        <v>0</v>
      </c>
      <c r="C63" s="120"/>
      <c r="D63" s="120"/>
      <c r="E63" s="120"/>
      <c r="F63" s="120"/>
      <c r="G63" s="120"/>
      <c r="H63" s="120"/>
      <c r="I63" s="120"/>
      <c r="J63" s="120"/>
      <c r="K63" s="120"/>
      <c r="L63" s="102" t="e">
        <f>L60+L61+L62</f>
        <v>#DIV/0!</v>
      </c>
      <c r="M63" s="56"/>
    </row>
    <row r="64" spans="1:13" s="23" customFormat="1" ht="25.5" customHeight="1" thickBot="1">
      <c r="A64" s="59"/>
      <c r="B64" s="116" t="s">
        <v>24</v>
      </c>
      <c r="C64" s="116"/>
      <c r="D64" s="116"/>
      <c r="E64" s="116"/>
      <c r="F64" s="116"/>
      <c r="G64" s="116"/>
      <c r="H64" s="116"/>
      <c r="I64" s="116"/>
      <c r="J64" s="116"/>
      <c r="K64" s="116"/>
      <c r="L64" s="60"/>
      <c r="M64" s="61"/>
    </row>
    <row r="65" spans="1:13" s="23" customFormat="1" ht="16.5" thickBot="1">
      <c r="A65" s="55"/>
      <c r="B65" s="114" t="s">
        <v>25</v>
      </c>
      <c r="C65" s="114"/>
      <c r="D65" s="103">
        <f>D60</f>
        <v>0</v>
      </c>
      <c r="E65" s="103"/>
      <c r="F65" s="103"/>
      <c r="G65" s="103"/>
      <c r="H65" s="103"/>
      <c r="I65" s="103"/>
      <c r="J65" s="103"/>
      <c r="K65" s="103"/>
      <c r="L65" s="103" t="e">
        <f>L63+L64</f>
        <v>#DIV/0!</v>
      </c>
      <c r="M65" s="56"/>
    </row>
    <row r="68" spans="6:12" ht="18.75">
      <c r="F68" s="62"/>
      <c r="G68" s="63"/>
      <c r="H68" s="23"/>
      <c r="I68" s="23"/>
      <c r="J68" s="63"/>
      <c r="L68" s="64"/>
    </row>
    <row r="69" spans="6:12" ht="18.75">
      <c r="F69" s="62"/>
      <c r="G69" s="63"/>
      <c r="H69" s="23"/>
      <c r="I69" s="23"/>
      <c r="J69" s="63"/>
      <c r="L69" s="64"/>
    </row>
    <row r="70" spans="2:12" ht="18.75">
      <c r="B70" s="65"/>
      <c r="C70" s="65"/>
      <c r="D70" s="66"/>
      <c r="L70" s="67"/>
    </row>
    <row r="71" spans="3:7" s="4" customFormat="1" ht="15.75">
      <c r="C71" s="4" t="s">
        <v>43</v>
      </c>
      <c r="D71" s="68" t="s">
        <v>2</v>
      </c>
      <c r="E71" s="107" t="s">
        <v>80</v>
      </c>
      <c r="F71" s="110"/>
      <c r="G71" s="110"/>
    </row>
    <row r="72" spans="4:7" s="4" customFormat="1" ht="15.75">
      <c r="D72" s="69" t="s">
        <v>44</v>
      </c>
      <c r="E72" s="70" t="s">
        <v>45</v>
      </c>
      <c r="F72" s="130" t="s">
        <v>46</v>
      </c>
      <c r="G72" s="130"/>
    </row>
    <row r="73" spans="2:10" s="4" customFormat="1" ht="15.75">
      <c r="B73" s="71"/>
      <c r="C73" s="71"/>
      <c r="D73" s="72"/>
      <c r="J73" s="73"/>
    </row>
    <row r="74" spans="2:7" s="4" customFormat="1" ht="15.75">
      <c r="B74" s="71"/>
      <c r="C74" s="74" t="s">
        <v>26</v>
      </c>
      <c r="D74" s="110" t="s">
        <v>81</v>
      </c>
      <c r="E74" s="110"/>
      <c r="F74" s="111"/>
      <c r="G74" s="111"/>
    </row>
    <row r="75" spans="2:7" s="4" customFormat="1" ht="15.75">
      <c r="B75" s="71"/>
      <c r="C75" s="75"/>
      <c r="D75" s="130" t="s">
        <v>45</v>
      </c>
      <c r="E75" s="130"/>
      <c r="F75" s="130" t="s">
        <v>46</v>
      </c>
      <c r="G75" s="130"/>
    </row>
    <row r="76" ht="18.75">
      <c r="L76" s="64"/>
    </row>
    <row r="77" ht="18.75">
      <c r="L77" s="64"/>
    </row>
    <row r="78" ht="18.75">
      <c r="L78" s="64"/>
    </row>
  </sheetData>
  <sheetProtection/>
  <mergeCells count="25">
    <mergeCell ref="F71:G71"/>
    <mergeCell ref="D75:E75"/>
    <mergeCell ref="F75:G75"/>
    <mergeCell ref="F13:K13"/>
    <mergeCell ref="D6:E6"/>
    <mergeCell ref="F72:G72"/>
    <mergeCell ref="B63:C63"/>
    <mergeCell ref="D63:K63"/>
    <mergeCell ref="C13:C14"/>
    <mergeCell ref="D13:D14"/>
    <mergeCell ref="L13:L14"/>
    <mergeCell ref="B5:H5"/>
    <mergeCell ref="B11:D11"/>
    <mergeCell ref="F8:G8"/>
    <mergeCell ref="F9:G9"/>
    <mergeCell ref="M13:M14"/>
    <mergeCell ref="D74:E74"/>
    <mergeCell ref="F74:G74"/>
    <mergeCell ref="A13:B13"/>
    <mergeCell ref="B60:C60"/>
    <mergeCell ref="B61:K61"/>
    <mergeCell ref="B64:K64"/>
    <mergeCell ref="B65:C65"/>
    <mergeCell ref="E13:E14"/>
    <mergeCell ref="B62:K62"/>
  </mergeCells>
  <printOptions/>
  <pageMargins left="0" right="0" top="0" bottom="0" header="0.31496062992125984" footer="0.31496062992125984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2021-08-17T09:33:42Z</dcterms:modified>
  <cp:category/>
  <cp:version/>
  <cp:contentType/>
  <cp:contentStatus/>
</cp:coreProperties>
</file>